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excel\Nasionale tesourie\2017-2018\Appendix B\OSA\"/>
    </mc:Choice>
  </mc:AlternateContent>
  <workbookProtection workbookPassword="F954" lockStructure="1"/>
  <bookViews>
    <workbookView xWindow="0" yWindow="0" windowWidth="15570" windowHeight="7755"/>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AK68" i="2"/>
  <c r="J3207" i="1"/>
  <c r="AM45" i="2"/>
  <c r="J3006" i="1"/>
  <c r="AI45" i="2"/>
  <c r="J594" i="1"/>
  <c r="J3938" i="1"/>
  <c r="AH45" i="2"/>
  <c r="I2604" i="1" l="1"/>
  <c r="I2470" i="1"/>
  <c r="I2202" i="1"/>
  <c r="I862" i="1"/>
  <c r="I326" i="1"/>
  <c r="I3943" i="1"/>
  <c r="X50" i="2"/>
  <c r="AA50" i="2" s="1"/>
  <c r="AF50" i="2"/>
  <c r="AD50" i="2"/>
  <c r="AB50" i="2"/>
  <c r="J3584" i="1"/>
  <c r="J3249" i="1"/>
  <c r="J2914" i="1"/>
  <c r="J703" i="1"/>
  <c r="J3810" i="1"/>
  <c r="AP50" i="2"/>
  <c r="AQ50" i="2" s="1"/>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3276" i="1" s="1"/>
  <c r="J3278" i="1" s="1"/>
  <c r="J3281" i="1" s="1"/>
  <c r="J3292" i="1" s="1"/>
  <c r="J502" i="1"/>
  <c r="J529" i="1" s="1"/>
  <c r="J531" i="1" s="1"/>
  <c r="J534" i="1" s="1"/>
  <c r="J545" i="1" s="1"/>
  <c r="J460" i="1"/>
  <c r="J435" i="1"/>
  <c r="J393" i="1"/>
  <c r="J326" i="1"/>
  <c r="J328" i="1" s="1"/>
  <c r="J330" i="1" s="1"/>
  <c r="J333" i="1" s="1"/>
  <c r="J344" i="1" s="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I3810" i="1"/>
  <c r="I3812" i="1" s="1"/>
  <c r="I3814" i="1" s="1"/>
  <c r="I3817" i="1" s="1"/>
  <c r="I3828" i="1" s="1"/>
  <c r="I3676" i="1"/>
  <c r="I3651" i="1"/>
  <c r="I3678" i="1" s="1"/>
  <c r="I3680" i="1" s="1"/>
  <c r="I3683" i="1" s="1"/>
  <c r="I3694" i="1" s="1"/>
  <c r="I3584" i="1"/>
  <c r="I3408" i="1"/>
  <c r="I3383" i="1"/>
  <c r="I3316" i="1"/>
  <c r="I2872" i="1"/>
  <c r="I2847" i="1"/>
  <c r="I2874" i="1" s="1"/>
  <c r="I2876" i="1" s="1"/>
  <c r="I2879" i="1" s="1"/>
  <c r="I2890" i="1" s="1"/>
  <c r="I2780" i="1"/>
  <c r="I2738" i="1"/>
  <c r="I2537" i="1"/>
  <c r="I2336" i="1"/>
  <c r="I2338" i="1" s="1"/>
  <c r="I2340" i="1" s="1"/>
  <c r="I2343" i="1" s="1"/>
  <c r="I2354" i="1" s="1"/>
  <c r="I2311" i="1"/>
  <c r="I2244" i="1"/>
  <c r="I2271" i="1" s="1"/>
  <c r="I2273" i="1" s="1"/>
  <c r="I2276" i="1" s="1"/>
  <c r="I2287" i="1" s="1"/>
  <c r="I1733" i="1"/>
  <c r="I1735" i="1" s="1"/>
  <c r="I1737" i="1" s="1"/>
  <c r="I1740" i="1" s="1"/>
  <c r="I1751" i="1" s="1"/>
  <c r="I1373" i="1"/>
  <c r="I1400" i="1" s="1"/>
  <c r="I1402" i="1" s="1"/>
  <c r="I1405" i="1" s="1"/>
  <c r="I1416" i="1" s="1"/>
  <c r="I904" i="1"/>
  <c r="I728" i="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450" i="1"/>
  <c r="I3249" i="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2070" i="1"/>
  <c r="I2072" i="1" s="1"/>
  <c r="I2075" i="1" s="1"/>
  <c r="I2086" i="1" s="1"/>
  <c r="I1063" i="1"/>
  <c r="I527" i="1"/>
  <c r="J2445" i="1"/>
  <c r="AN26" i="2" s="1"/>
  <c r="AN20" i="2"/>
  <c r="I167" i="1"/>
  <c r="J3718" i="1"/>
  <c r="AP26" i="2" s="1"/>
  <c r="AP20" i="2"/>
  <c r="AI51"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I26" i="2" l="1"/>
  <c r="I3544" i="1"/>
  <c r="I3546" i="1" s="1"/>
  <c r="I3549" i="1" s="1"/>
  <c r="I3560" i="1" s="1"/>
  <c r="I3276" i="1"/>
  <c r="I3278" i="1" s="1"/>
  <c r="I3281" i="1" s="1"/>
  <c r="I3292" i="1" s="1"/>
  <c r="AM51" i="2"/>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AA20" i="2"/>
  <c r="Y26" i="2"/>
  <c r="J194" i="1"/>
  <c r="J3919" i="1"/>
  <c r="J60" i="1"/>
  <c r="X26" i="2"/>
  <c r="AQ51" i="2" l="1"/>
  <c r="Z53" i="2"/>
  <c r="AH55" i="2"/>
  <c r="AI58" i="2"/>
  <c r="AH53" i="2"/>
  <c r="AG51" i="2"/>
  <c r="J1670" i="1"/>
  <c r="AK26" i="2"/>
  <c r="AR45" i="2"/>
  <c r="AR20" i="2"/>
  <c r="J2206" i="1"/>
  <c r="AJ53" i="2"/>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K53" i="2" l="1"/>
  <c r="AR51" i="2"/>
  <c r="AQ53" i="2"/>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<sst xmlns="http://schemas.openxmlformats.org/spreadsheetml/2006/main" count="21282" uniqueCount="5662">
  <si>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</si>
  <si>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</si>
  <si>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</si>
  <si>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</si>
  <si>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</si>
  <si>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</si>
  <si>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</si>
  <si>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</si>
  <si>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</si>
  <si>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</si>
  <si>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</si>
  <si>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</si>
  <si>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</si>
  <si>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</si>
  <si>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</si>
  <si>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</si>
  <si>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</si>
  <si>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</si>
  <si>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</si>
  <si>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</si>
  <si>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</si>
  <si>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</si>
  <si>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</si>
  <si>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</si>
  <si>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</si>
  <si>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</si>
  <si>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</si>
  <si>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</si>
  <si>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</si>
  <si>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</si>
  <si>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</si>
  <si>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</si>
  <si>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</si>
  <si>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</si>
  <si>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</si>
  <si>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</si>
  <si>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</si>
  <si>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</si>
  <si>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</si>
  <si>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</si>
  <si>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</si>
  <si>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</si>
  <si>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</si>
  <si>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</si>
  <si>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</si>
  <si>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</si>
  <si>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</si>
  <si>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</si>
  <si>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</si>
  <si>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</si>
  <si>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</si>
  <si>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</si>
  <si>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</si>
  <si>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</si>
  <si>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</si>
  <si>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</si>
  <si>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</si>
  <si>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</si>
  <si>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</si>
  <si>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</si>
  <si>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</si>
  <si>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</si>
  <si>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</si>
  <si>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</si>
  <si>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</si>
  <si>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</si>
  <si>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</si>
  <si>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</si>
  <si>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</si>
  <si>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</si>
  <si>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</si>
  <si>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</si>
  <si>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</si>
  <si>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</si>
  <si>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</si>
  <si>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</si>
  <si>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</si>
  <si>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</si>
  <si>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</si>
  <si>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</si>
  <si>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</si>
  <si>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</si>
  <si>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</si>
  <si>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</si>
  <si>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</si>
  <si>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</si>
  <si>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</si>
  <si>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</si>
  <si>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</si>
  <si>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</si>
  <si>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</si>
  <si>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</si>
  <si>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</si>
  <si>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</si>
  <si>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</si>
  <si>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</si>
  <si>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</si>
  <si>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</si>
  <si>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</si>
  <si>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</si>
  <si>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</si>
  <si>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</si>
  <si>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</si>
  <si>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</si>
  <si>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</si>
  <si>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</si>
  <si>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</si>
  <si>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</si>
  <si>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</si>
  <si>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</si>
  <si>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</si>
  <si>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</si>
  <si>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</si>
  <si>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</si>
  <si>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</si>
  <si>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</si>
  <si>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</si>
  <si>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</si>
  <si>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</si>
  <si>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</si>
  <si>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</si>
  <si>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</si>
  <si>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</si>
  <si>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</si>
  <si>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</si>
  <si>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</si>
  <si>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</si>
  <si>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</si>
  <si>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</si>
  <si>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</si>
  <si>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</si>
  <si>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</si>
  <si>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</si>
  <si>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</si>
  <si>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</si>
  <si>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</si>
  <si>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</si>
  <si>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</si>
  <si>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</si>
  <si>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</si>
  <si>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</si>
  <si>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</si>
  <si>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</si>
  <si>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</si>
  <si>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</si>
  <si>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</si>
  <si>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</si>
  <si>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</si>
  <si>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</si>
  <si>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</si>
  <si>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</si>
  <si>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</si>
  <si>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</si>
  <si>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</si>
  <si>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</si>
  <si>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</si>
  <si>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</si>
  <si>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</si>
  <si>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</si>
  <si>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</si>
  <si>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</si>
  <si>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</si>
  <si>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</si>
  <si>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</si>
  <si>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</si>
  <si>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</si>
  <si>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</si>
  <si>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</si>
  <si>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</si>
  <si>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</si>
  <si>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</si>
  <si>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</si>
  <si>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</si>
  <si>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</si>
  <si>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</si>
  <si>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</si>
  <si>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</si>
  <si>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</si>
  <si>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</si>
  <si>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</si>
  <si>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</si>
  <si>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</si>
  <si>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</si>
  <si>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</si>
  <si>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</si>
  <si>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</si>
  <si>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</si>
  <si>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</si>
  <si>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</si>
  <si>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</si>
  <si>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</si>
  <si>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</si>
  <si>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</si>
  <si>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</si>
  <si>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</si>
  <si>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</si>
  <si>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</si>
  <si>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</si>
  <si>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</si>
  <si>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</si>
  <si>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</si>
  <si>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</si>
  <si>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</si>
  <si>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</si>
  <si>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</si>
  <si>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</si>
  <si>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</si>
  <si>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</si>
  <si>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</si>
  <si>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</si>
  <si>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</si>
  <si>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</si>
  <si>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</si>
  <si>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</si>
  <si>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</si>
  <si>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</si>
  <si>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</si>
  <si>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</si>
  <si>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</si>
  <si>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</si>
  <si>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</si>
  <si>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</si>
  <si>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</si>
  <si>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</si>
  <si>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</si>
  <si>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</si>
  <si>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</si>
  <si>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</si>
  <si>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</si>
  <si>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</si>
  <si>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</si>
  <si>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</si>
  <si>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</si>
  <si>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</si>
  <si>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</si>
  <si>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</si>
  <si>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</si>
  <si>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</si>
  <si>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</si>
  <si>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</si>
  <si>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</si>
  <si>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</si>
  <si>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</si>
  <si>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</si>
  <si>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</si>
  <si>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</si>
  <si>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</si>
  <si>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</si>
  <si>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</si>
  <si>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</si>
  <si>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</si>
  <si>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</si>
  <si>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</si>
  <si>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</si>
  <si>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</si>
  <si>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</si>
  <si>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</si>
  <si>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</si>
  <si>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</si>
  <si>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</si>
  <si>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</si>
  <si>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</si>
  <si>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</si>
  <si>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</si>
  <si>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</si>
  <si>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</si>
  <si>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</si>
  <si>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</si>
  <si>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</si>
  <si>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</si>
  <si>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</si>
  <si>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</si>
  <si>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</si>
  <si>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</si>
  <si>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</si>
  <si>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</si>
  <si>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</si>
  <si>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</si>
  <si>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</si>
  <si>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</si>
  <si>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</si>
  <si>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</si>
  <si>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</si>
  <si>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</si>
  <si>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</si>
  <si>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</si>
  <si>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</si>
  <si>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</si>
  <si>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</si>
  <si>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</si>
  <si>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</si>
  <si>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</si>
  <si>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</si>
  <si>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</si>
  <si>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</si>
  <si>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</si>
  <si>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</si>
  <si>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</si>
  <si>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</si>
  <si>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</si>
  <si>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</si>
  <si>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</si>
  <si>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</si>
  <si>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</si>
  <si>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</si>
  <si>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</si>
  <si>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</si>
  <si>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</si>
  <si>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</si>
  <si>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</si>
  <si>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</si>
  <si>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</si>
  <si>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</si>
  <si>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</si>
  <si>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</si>
  <si>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</si>
  <si>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</si>
  <si>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</si>
  <si>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</si>
  <si>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</si>
  <si>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</si>
  <si>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</si>
  <si>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</si>
  <si>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</si>
  <si>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</si>
  <si>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</si>
  <si>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</si>
  <si>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</si>
  <si>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</si>
  <si>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</si>
  <si>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</si>
  <si>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</si>
  <si>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</si>
  <si>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</si>
  <si>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</si>
  <si>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</si>
  <si>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</si>
  <si>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</si>
  <si>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</si>
  <si>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</si>
  <si>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</si>
  <si>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</si>
  <si>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</si>
  <si>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</si>
  <si>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</si>
  <si>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</si>
  <si>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</si>
  <si>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</si>
  <si>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</si>
  <si>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</si>
  <si>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</si>
  <si>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</si>
  <si>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</si>
  <si>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</si>
  <si>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</si>
  <si>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</si>
  <si>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</si>
  <si>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</si>
  <si>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</si>
  <si>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</si>
  <si>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</si>
  <si>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</si>
  <si>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</si>
  <si>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</si>
  <si>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</si>
  <si>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</si>
  <si>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</si>
  <si>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</si>
  <si>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</si>
  <si>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</si>
  <si>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</si>
  <si>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</si>
  <si>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</si>
  <si>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</si>
  <si>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</si>
  <si>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</si>
  <si>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</si>
  <si>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</si>
  <si>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</si>
  <si>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</si>
  <si>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</si>
  <si>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</si>
  <si>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</si>
  <si>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</si>
  <si>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</si>
  <si>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</si>
  <si>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</si>
  <si>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</si>
  <si>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</si>
  <si>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</si>
  <si>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</si>
  <si>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</si>
  <si>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</si>
  <si>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</si>
  <si>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</si>
  <si>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</si>
  <si>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</si>
  <si>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</si>
  <si>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</si>
  <si>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</si>
  <si>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</si>
  <si>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</si>
  <si>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</si>
  <si>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</si>
  <si>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</si>
  <si>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</si>
  <si>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</si>
  <si>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</si>
  <si>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</si>
  <si>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</si>
  <si>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</si>
  <si>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</si>
  <si>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</si>
  <si>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</si>
  <si>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</si>
  <si>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</si>
  <si>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</si>
  <si>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</si>
  <si>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</si>
  <si>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</si>
  <si>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</si>
  <si>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</si>
  <si>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</si>
  <si>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</si>
  <si>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</si>
  <si>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</si>
  <si>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</si>
  <si>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</si>
  <si>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</si>
  <si>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</si>
  <si>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</si>
  <si>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</si>
  <si>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</si>
  <si>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</si>
  <si>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</si>
  <si>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</si>
  <si>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</si>
  <si>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</si>
  <si>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</si>
  <si>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</si>
  <si>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</si>
  <si>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</si>
  <si>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</si>
  <si>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</si>
  <si>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</si>
  <si>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</si>
  <si>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</si>
  <si>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</si>
  <si>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</si>
  <si>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</si>
  <si>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</si>
  <si>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</si>
  <si>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</si>
  <si>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</si>
  <si>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</si>
  <si>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</si>
  <si>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</si>
  <si>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</si>
  <si>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</si>
  <si>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</si>
  <si>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</si>
  <si>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</si>
  <si>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</si>
  <si>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</si>
  <si>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</si>
  <si>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</si>
  <si>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</si>
  <si>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</si>
  <si>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</si>
  <si>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</si>
  <si>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</si>
  <si>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</si>
  <si>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</si>
  <si>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</si>
  <si>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</si>
  <si>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</si>
  <si>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</si>
  <si>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</si>
  <si>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</si>
  <si>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</si>
  <si>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</si>
  <si>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</si>
  <si>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</si>
  <si>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</si>
  <si>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</si>
  <si>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</si>
  <si>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</si>
  <si>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</si>
  <si>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</si>
  <si>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</si>
  <si>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</si>
  <si>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</si>
  <si>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</si>
  <si>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</si>
  <si>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</si>
  <si>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</si>
  <si>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</si>
  <si>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</si>
  <si>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</si>
  <si>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</si>
  <si>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</si>
  <si>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</si>
  <si>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</si>
  <si>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</si>
  <si>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</si>
  <si>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</si>
  <si>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</si>
  <si>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</si>
  <si>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</si>
  <si>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</si>
  <si>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</si>
  <si>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</si>
  <si>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</si>
  <si>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</si>
  <si>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</si>
  <si>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</si>
  <si>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</si>
  <si>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</si>
  <si>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</si>
  <si>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</si>
  <si>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</si>
  <si>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</si>
  <si>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</si>
  <si>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</si>
  <si>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</si>
  <si>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</si>
  <si>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</si>
  <si>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</si>
  <si>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</si>
  <si>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</si>
  <si>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</si>
  <si>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</si>
  <si>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</si>
  <si>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</si>
  <si>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</si>
  <si>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</si>
  <si>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</si>
  <si>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</si>
  <si>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</si>
  <si>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</si>
  <si>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</si>
  <si>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</si>
  <si>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</si>
  <si>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</si>
  <si>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</si>
  <si>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</si>
  <si>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</si>
  <si>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</si>
  <si>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</si>
  <si>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</si>
  <si>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</si>
  <si>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</si>
  <si>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</si>
  <si>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</si>
  <si>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</si>
  <si>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</si>
  <si>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</si>
  <si>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</si>
  <si>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</si>
  <si>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</si>
  <si>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</si>
  <si>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</si>
  <si>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</si>
  <si>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</si>
  <si>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</si>
  <si>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</si>
  <si>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</si>
  <si>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</si>
  <si>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</si>
  <si>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</si>
  <si>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</si>
  <si>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</si>
  <si>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</si>
  <si>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</si>
  <si>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</si>
  <si>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</si>
  <si>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</si>
  <si>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</si>
  <si>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</si>
  <si>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</si>
  <si>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</si>
  <si>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</si>
  <si>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</si>
  <si>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</si>
  <si>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</si>
  <si>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</si>
  <si>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</si>
  <si>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</si>
  <si>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</si>
  <si>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</si>
  <si>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</si>
  <si>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</si>
  <si>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</si>
  <si>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</si>
  <si>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</si>
  <si>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</si>
  <si>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</si>
  <si>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</si>
  <si>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</si>
  <si>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</si>
  <si>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</si>
  <si>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</si>
  <si>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</si>
  <si>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</si>
  <si>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</si>
  <si>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</si>
  <si>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</si>
  <si>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</si>
  <si>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</si>
  <si>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</si>
  <si>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</si>
  <si>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</si>
  <si>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</si>
  <si>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</si>
  <si>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</si>
  <si>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</si>
  <si>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</si>
  <si>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</si>
  <si>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</si>
  <si>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</si>
  <si>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</si>
  <si>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</si>
  <si>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</si>
  <si>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</si>
  <si>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</si>
  <si>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</si>
  <si>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</si>
  <si>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</si>
  <si>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</si>
  <si>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</si>
  <si>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</si>
  <si>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</si>
  <si>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</si>
  <si>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</si>
  <si>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</si>
  <si>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</si>
  <si>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</si>
  <si>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</si>
  <si>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</si>
  <si>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</si>
  <si>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</si>
  <si>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</si>
  <si>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</si>
  <si>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</si>
  <si>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</si>
  <si>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</si>
  <si>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</si>
  <si>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</si>
  <si>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</si>
  <si>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</si>
  <si>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</si>
  <si>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</si>
  <si>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</si>
  <si>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</si>
  <si>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</si>
  <si>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</si>
  <si>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</si>
  <si>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</si>
  <si>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</si>
  <si>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</si>
  <si>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</si>
  <si>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</si>
  <si>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</si>
  <si>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</si>
  <si>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</si>
  <si>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</si>
  <si>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</si>
  <si>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</si>
  <si>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</si>
  <si>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</si>
  <si>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</si>
  <si>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</si>
  <si>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</si>
  <si>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</si>
  <si>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</si>
  <si>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</si>
  <si>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</si>
  <si>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</si>
  <si>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</si>
  <si>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</si>
  <si>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</si>
  <si>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</si>
  <si>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</si>
  <si>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</si>
  <si>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</si>
  <si>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</si>
  <si>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</si>
  <si>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</si>
  <si>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</si>
  <si>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</si>
  <si>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</si>
  <si>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</si>
  <si>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</si>
  <si>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</si>
  <si>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</si>
  <si>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</si>
  <si>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</si>
  <si>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</si>
  <si>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</si>
  <si>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</si>
  <si>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</si>
  <si>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</si>
  <si>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</si>
  <si>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</si>
  <si>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</si>
  <si>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</si>
  <si>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</si>
  <si>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</si>
  <si>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</si>
  <si>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</si>
  <si>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</si>
  <si>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</si>
  <si>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</si>
  <si>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</si>
  <si>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</si>
  <si>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</si>
  <si>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</si>
  <si>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</si>
  <si>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</si>
  <si>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</si>
  <si>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</si>
  <si>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</si>
  <si>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</si>
  <si>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</si>
  <si>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</si>
  <si>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</si>
  <si>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</si>
  <si>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</si>
  <si>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</si>
  <si>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</si>
  <si>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</si>
  <si>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</si>
  <si>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</si>
  <si>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</si>
  <si>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</si>
  <si>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</si>
  <si>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</si>
  <si>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</si>
  <si>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</si>
  <si>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</si>
  <si>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</si>
  <si>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</si>
  <si>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</si>
  <si>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</si>
  <si>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</si>
  <si>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</si>
  <si>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</si>
  <si>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</si>
  <si>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</si>
  <si>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</si>
  <si>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</si>
  <si>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</si>
  <si>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</si>
  <si>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</si>
  <si>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</si>
  <si>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</si>
  <si>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</si>
  <si>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</si>
  <si>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</si>
  <si>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</si>
  <si>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</si>
  <si>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</si>
  <si>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</si>
  <si>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</si>
  <si>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</si>
  <si>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</si>
  <si>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</si>
  <si>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</si>
  <si>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</si>
  <si>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</si>
  <si>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</si>
  <si>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</si>
  <si>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</si>
  <si>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</si>
  <si>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</si>
  <si>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</si>
  <si>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</si>
  <si>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</si>
  <si>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</si>
  <si>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</si>
  <si>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</si>
  <si>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</si>
  <si>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</si>
  <si>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</si>
  <si>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</si>
  <si>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</si>
  <si>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</si>
  <si>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</si>
  <si>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</si>
  <si>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</si>
  <si>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</si>
  <si>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</si>
  <si>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</si>
  <si>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</si>
  <si>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</si>
  <si>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</si>
  <si>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</si>
  <si>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</si>
  <si>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</si>
  <si>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</si>
  <si>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</si>
  <si>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</si>
  <si>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</si>
  <si>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</si>
  <si>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</si>
  <si>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</si>
  <si>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</si>
  <si>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</si>
  <si>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</si>
  <si>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</si>
  <si>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</si>
  <si>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</si>
  <si>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</si>
  <si>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</si>
  <si>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</si>
  <si>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</si>
  <si>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</si>
  <si>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</si>
  <si>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</si>
  <si>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</si>
  <si>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</si>
  <si>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</si>
  <si>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</si>
  <si>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</si>
  <si>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</si>
  <si>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</si>
  <si>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</si>
  <si>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</si>
  <si>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</si>
  <si>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</si>
  <si>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</si>
  <si>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</si>
  <si>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</si>
  <si>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</si>
  <si>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</si>
  <si>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</si>
  <si>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</si>
  <si>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</si>
  <si>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</si>
  <si>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</si>
  <si>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</si>
  <si>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</si>
  <si>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</si>
  <si>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</si>
  <si>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</si>
  <si>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</si>
  <si>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</si>
  <si>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</si>
  <si>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</si>
  <si>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</si>
  <si>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</si>
  <si>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</si>
  <si>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</si>
  <si>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</si>
  <si>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</si>
  <si>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</si>
  <si>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</si>
  <si>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</si>
  <si>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</si>
  <si>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</si>
  <si>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</si>
  <si>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</si>
  <si>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</si>
  <si>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</si>
  <si>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</si>
  <si>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</si>
  <si>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</si>
  <si>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</si>
  <si>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</si>
  <si>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</si>
  <si>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</si>
  <si>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</si>
  <si>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</si>
  <si>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</si>
  <si>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</si>
  <si>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</si>
  <si>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</si>
  <si>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</si>
  <si>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</si>
  <si>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</si>
  <si>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</si>
  <si>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</si>
  <si>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</si>
  <si>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</si>
  <si>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</si>
  <si>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</si>
  <si>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</si>
  <si>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</si>
  <si>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</si>
  <si>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</si>
  <si>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</si>
  <si>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</si>
  <si>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</si>
  <si>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</si>
  <si>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</si>
  <si>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</si>
  <si>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</si>
  <si>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</si>
  <si>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</si>
  <si>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</si>
  <si>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</si>
  <si>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</si>
  <si>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</si>
  <si>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</si>
  <si>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</si>
  <si>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</si>
  <si>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</si>
  <si>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</si>
  <si>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</si>
  <si>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</si>
  <si>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</si>
  <si>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</si>
  <si>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</si>
  <si>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</si>
  <si>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</si>
  <si>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</si>
  <si>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</si>
  <si>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</si>
  <si>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</si>
  <si>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</si>
  <si>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</si>
  <si>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</si>
  <si>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</si>
  <si>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</si>
  <si>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</si>
  <si>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</si>
  <si>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</si>
  <si>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</si>
  <si>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</si>
  <si>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</si>
  <si>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</si>
  <si>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</si>
  <si>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</si>
  <si>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</si>
  <si>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</si>
  <si>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</si>
  <si>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</si>
  <si>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</si>
  <si>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</si>
  <si>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</si>
  <si>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</si>
  <si>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</si>
  <si>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</si>
  <si>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</si>
  <si>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</si>
  <si>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</si>
  <si>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</si>
  <si>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</si>
  <si>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</si>
  <si>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</si>
  <si>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</si>
  <si>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</si>
  <si>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</si>
  <si>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</si>
  <si>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</si>
  <si>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</si>
  <si>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</si>
  <si>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</si>
  <si>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</si>
  <si>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</si>
  <si>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</si>
  <si>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</si>
  <si>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</si>
  <si>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</si>
  <si>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</si>
  <si>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</si>
  <si>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</si>
  <si>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</si>
  <si>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</si>
  <si>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</si>
  <si>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</si>
  <si>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</si>
  <si>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</si>
  <si>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</si>
  <si>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</si>
  <si>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</si>
  <si>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</si>
  <si>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</si>
  <si>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</si>
  <si>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</si>
  <si>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</si>
  <si>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</si>
  <si>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</si>
  <si>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</si>
  <si>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</si>
  <si>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</si>
  <si>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</si>
  <si>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</si>
  <si>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</si>
  <si>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</si>
  <si>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</si>
  <si>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</si>
  <si>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</si>
  <si>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</si>
  <si>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</si>
  <si>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</si>
  <si>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</si>
  <si>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</si>
  <si>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</si>
  <si>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</si>
  <si>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</si>
  <si>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</si>
  <si>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</si>
  <si>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</si>
  <si>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</si>
  <si>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</si>
  <si>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</si>
  <si>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</si>
  <si>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</si>
  <si>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</si>
  <si>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</si>
  <si>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</si>
  <si>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</si>
  <si>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</si>
  <si>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</si>
  <si>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</si>
  <si>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</si>
  <si>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</si>
  <si>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</si>
  <si>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</si>
  <si>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</si>
  <si>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</si>
  <si>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</si>
  <si>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</si>
  <si>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</si>
  <si>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</si>
  <si>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</si>
  <si>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</si>
  <si>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</si>
  <si>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</si>
  <si>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</si>
  <si>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</si>
  <si>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</si>
  <si>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</si>
  <si>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</si>
  <si>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</si>
  <si>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</si>
  <si>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</si>
  <si>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</si>
  <si>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</si>
  <si>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</si>
  <si>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</si>
  <si>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</si>
  <si>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</si>
  <si>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</si>
  <si>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</si>
  <si>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</si>
  <si>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</si>
  <si>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</si>
  <si>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</si>
  <si>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</si>
  <si>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</si>
  <si>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</si>
  <si>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</si>
  <si>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</si>
  <si>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</si>
  <si>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</si>
  <si>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</si>
  <si>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</si>
  <si>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</si>
  <si>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</si>
  <si>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</si>
  <si>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</si>
  <si>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</si>
  <si>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</si>
  <si>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</si>
  <si>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</si>
  <si>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</si>
  <si>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</si>
  <si>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</si>
  <si>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</si>
  <si>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</si>
  <si>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</si>
  <si>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</si>
  <si>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</si>
  <si>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</si>
  <si>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</si>
  <si>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</si>
  <si>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</si>
  <si>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</si>
  <si>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</si>
  <si>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</si>
  <si>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</si>
  <si>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</si>
  <si>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</si>
  <si>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</si>
  <si>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</si>
  <si>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</si>
  <si>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</si>
  <si>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</si>
  <si>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</si>
  <si>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</si>
  <si>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</si>
  <si>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</si>
  <si>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</si>
  <si>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</si>
  <si>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</si>
  <si>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</si>
  <si>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</si>
  <si>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</si>
  <si>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</si>
  <si>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</si>
  <si>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</si>
  <si>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</si>
  <si>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</si>
  <si>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</si>
  <si>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</si>
  <si>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</si>
  <si>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</si>
  <si>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</si>
  <si>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</si>
  <si>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</si>
  <si>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</si>
  <si>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</si>
  <si>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</si>
  <si>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</si>
  <si>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</si>
  <si>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</si>
  <si>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</si>
  <si>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</si>
  <si>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</si>
  <si>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</si>
  <si>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</si>
  <si>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</si>
  <si>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</si>
  <si>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</si>
  <si>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</si>
  <si>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</si>
  <si>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</si>
  <si>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</si>
  <si>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</si>
  <si>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</si>
  <si>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</si>
  <si>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</si>
  <si>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</si>
  <si>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</si>
  <si>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</si>
  <si>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</si>
  <si>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</si>
  <si>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</si>
  <si>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</si>
  <si>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</si>
  <si>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</si>
  <si>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</si>
  <si>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</si>
  <si>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</si>
  <si>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</si>
  <si>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</si>
  <si>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</si>
  <si>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</si>
  <si>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</si>
  <si>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</si>
  <si>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</si>
  <si>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</si>
  <si>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</si>
  <si>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</si>
  <si>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</si>
  <si>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</si>
  <si>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</si>
  <si>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</si>
  <si>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</si>
  <si>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</si>
  <si>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</si>
  <si>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</si>
  <si>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</si>
  <si>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</si>
  <si>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</si>
  <si>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</si>
  <si>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</si>
  <si>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</si>
  <si>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</si>
  <si>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</si>
  <si>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</si>
  <si>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</si>
  <si>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</si>
  <si>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</si>
  <si>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</si>
  <si>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</si>
  <si>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</si>
  <si>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</si>
  <si>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</si>
  <si>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</si>
  <si>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</si>
  <si>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</si>
  <si>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</si>
  <si>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</si>
  <si>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</si>
  <si>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</si>
  <si>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</si>
  <si>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</si>
  <si>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</si>
  <si>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</si>
  <si>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</si>
  <si>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</si>
  <si>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</si>
  <si>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</si>
  <si>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</si>
  <si>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</si>
  <si>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</si>
  <si>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</si>
  <si>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</si>
  <si>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</si>
  <si>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</si>
  <si>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</si>
  <si>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</si>
  <si>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</si>
  <si>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</si>
  <si>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</si>
  <si>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</si>
  <si>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</si>
  <si>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</si>
  <si>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</si>
  <si>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</si>
  <si>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</si>
  <si>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</si>
  <si>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</si>
  <si>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</si>
  <si>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</si>
  <si>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</si>
  <si>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</si>
  <si>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</si>
  <si>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</si>
  <si>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</si>
  <si>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</si>
  <si>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</si>
  <si>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</si>
  <si>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</si>
  <si>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</si>
  <si>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</si>
  <si>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</si>
  <si>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</si>
  <si>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</si>
  <si>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</si>
  <si>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</si>
  <si>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</si>
  <si>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</si>
  <si>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</si>
  <si>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</si>
  <si>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</si>
  <si>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</si>
  <si>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</si>
  <si>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</si>
  <si>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</si>
  <si>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</si>
  <si>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</si>
  <si>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</si>
  <si>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</si>
  <si>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</si>
  <si>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</si>
  <si>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</si>
  <si>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</si>
  <si>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</si>
  <si>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</si>
  <si>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</si>
  <si>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</si>
  <si>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</si>
  <si>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</si>
  <si>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</si>
  <si>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</si>
  <si>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</si>
  <si>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</si>
  <si>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</si>
  <si>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</si>
  <si>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</si>
  <si>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</si>
  <si>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</si>
  <si>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</si>
  <si>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</si>
  <si>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</si>
  <si>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</si>
  <si>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</si>
  <si>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</si>
  <si>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</si>
  <si>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</si>
  <si>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</si>
  <si>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</si>
  <si>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</si>
  <si>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</si>
  <si>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</si>
  <si>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</si>
  <si>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</si>
  <si>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</si>
  <si>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</si>
  <si>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</si>
  <si>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</si>
  <si>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</si>
  <si>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</si>
  <si>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</si>
  <si>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</si>
  <si>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</si>
  <si>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</si>
  <si>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</si>
  <si>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</si>
  <si>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</si>
  <si>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</si>
  <si>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</si>
  <si>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</si>
  <si>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</si>
  <si>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</si>
  <si>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</si>
  <si>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</si>
  <si>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</si>
  <si>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</si>
  <si>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</si>
  <si>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</si>
  <si>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</si>
  <si>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</si>
  <si>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</si>
  <si>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</si>
  <si>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</si>
  <si>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</si>
  <si>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</si>
  <si>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</si>
  <si>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</si>
  <si>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</si>
  <si>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</si>
  <si>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</si>
  <si>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</si>
  <si>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</si>
  <si>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</si>
  <si>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</si>
  <si>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</si>
  <si>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</si>
  <si>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</si>
  <si>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</si>
  <si>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</si>
  <si>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</si>
  <si>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</si>
  <si>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</si>
  <si>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</si>
  <si>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</si>
  <si>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</si>
  <si>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</si>
  <si>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</si>
  <si>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</si>
  <si>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</si>
  <si>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</si>
  <si>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</si>
  <si>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</si>
  <si>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</si>
  <si>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</si>
  <si>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</si>
  <si>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</si>
  <si>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</si>
  <si>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</si>
  <si>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</si>
  <si>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</si>
  <si>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</si>
  <si>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</si>
  <si>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</si>
  <si>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</si>
  <si>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</si>
  <si>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</si>
  <si>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</si>
  <si>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</si>
  <si>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</si>
  <si>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</si>
  <si>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</si>
  <si>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</si>
  <si>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</si>
  <si>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</si>
  <si>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</si>
  <si>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</si>
  <si>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</si>
  <si>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</si>
  <si>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</si>
  <si>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</si>
  <si>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</si>
  <si>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</si>
  <si>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</si>
  <si>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</si>
  <si>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</si>
  <si>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</si>
  <si>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</si>
  <si>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</si>
  <si>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</si>
  <si>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</si>
  <si>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</si>
  <si>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</si>
  <si>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</si>
  <si>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</si>
  <si>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</si>
  <si>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</si>
  <si>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</si>
  <si>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</si>
  <si>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</si>
  <si>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</si>
  <si>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</si>
  <si>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</si>
  <si>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</si>
  <si>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</si>
  <si>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</si>
  <si>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</si>
  <si>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</si>
  <si>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</si>
  <si>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</si>
  <si>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</si>
  <si>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</si>
  <si>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</si>
  <si>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</si>
  <si>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</si>
  <si>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</si>
  <si>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</si>
  <si>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</si>
  <si>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</si>
  <si>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</si>
  <si>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</si>
  <si>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</si>
  <si>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</si>
  <si>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</si>
  <si>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</si>
  <si>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</si>
  <si>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</si>
  <si>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</si>
  <si>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</si>
  <si>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</si>
  <si>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</si>
  <si>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</si>
  <si>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</si>
  <si>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</si>
  <si>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</si>
  <si>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</si>
  <si>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</si>
  <si>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</si>
  <si>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</si>
  <si>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</si>
  <si>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</si>
  <si>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</si>
  <si>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</si>
  <si>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</si>
  <si>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</si>
  <si>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</si>
  <si>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</si>
  <si>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</si>
  <si>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</si>
  <si>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</si>
  <si>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</si>
  <si>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</si>
  <si>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</si>
  <si>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</si>
  <si>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</si>
  <si>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</si>
  <si>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</si>
  <si>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</si>
  <si>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</si>
  <si>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</si>
  <si>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</si>
  <si>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</si>
  <si>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</si>
  <si>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</si>
  <si>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</si>
  <si>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</si>
  <si>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</si>
  <si>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</si>
  <si>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</si>
  <si>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</si>
  <si>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</si>
  <si>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</si>
  <si>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</si>
  <si>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</si>
  <si>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</si>
  <si>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</si>
  <si>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</si>
  <si>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</si>
  <si>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</si>
  <si>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</si>
  <si>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</si>
  <si>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</si>
  <si>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</si>
  <si>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</si>
  <si>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</si>
  <si>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</si>
  <si>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</si>
  <si>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</si>
  <si>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</si>
  <si>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</si>
  <si>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</si>
  <si>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</si>
  <si>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</si>
  <si>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</si>
  <si>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</si>
  <si>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</si>
  <si>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</si>
  <si>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</si>
  <si>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</si>
  <si>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</si>
  <si>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</si>
  <si>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</si>
  <si>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</si>
  <si>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</si>
  <si>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</si>
  <si>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</si>
  <si>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</si>
  <si>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</si>
  <si>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</si>
  <si>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</si>
  <si>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</si>
  <si>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</si>
  <si>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</si>
  <si>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</si>
  <si>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</si>
  <si>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</si>
  <si>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</si>
  <si>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</si>
  <si>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</si>
  <si>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</si>
  <si>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</si>
  <si>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</si>
  <si>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</si>
  <si>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</si>
  <si>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</si>
  <si>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</si>
  <si>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</si>
  <si>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</si>
  <si>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</si>
  <si>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</si>
  <si>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</si>
  <si>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</si>
  <si>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</si>
  <si>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</si>
  <si>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</si>
  <si>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</si>
  <si>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</si>
  <si>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</si>
  <si>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</si>
  <si>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</si>
  <si>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</si>
  <si>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</si>
  <si>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</si>
  <si>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</si>
  <si>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</si>
  <si>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</si>
  <si>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</si>
  <si>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</si>
  <si>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</si>
  <si>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</si>
  <si>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</si>
  <si>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</si>
  <si>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</si>
  <si>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</si>
  <si>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</si>
  <si>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</si>
  <si>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</si>
  <si>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</si>
  <si>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</si>
  <si>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</si>
  <si>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</si>
  <si>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</si>
  <si>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</si>
  <si>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</si>
  <si>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</si>
  <si>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</si>
  <si>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</si>
  <si>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</si>
  <si>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</si>
  <si>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</si>
  <si>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</si>
  <si>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</si>
  <si>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</si>
  <si>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</si>
  <si>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</si>
  <si>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</si>
  <si>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</si>
  <si>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</si>
  <si>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</si>
  <si>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</si>
  <si>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</si>
  <si>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</si>
  <si>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</si>
  <si>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</si>
  <si>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</si>
  <si>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</si>
  <si>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</si>
  <si>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</si>
  <si>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</si>
  <si>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</si>
  <si>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</si>
  <si>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</si>
  <si>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</si>
  <si>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</si>
  <si>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</si>
  <si>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</si>
  <si>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</si>
  <si>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</si>
  <si>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</si>
  <si>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</si>
  <si>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</si>
  <si>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</si>
  <si>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</si>
  <si>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</si>
  <si>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</si>
  <si>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</si>
  <si>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</si>
  <si>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</si>
  <si>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</si>
  <si>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</si>
  <si>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</si>
  <si>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</si>
  <si>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</si>
  <si>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</si>
  <si>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</si>
  <si>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</si>
  <si>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</si>
  <si>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</si>
  <si>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</si>
  <si>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</si>
  <si>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</si>
  <si>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</si>
  <si>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</si>
  <si>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</si>
  <si>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</si>
  <si>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</si>
  <si>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</si>
  <si>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</si>
  <si>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</si>
  <si>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</si>
  <si>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</si>
  <si>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</si>
  <si>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</si>
  <si>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</si>
  <si>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</si>
  <si>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</si>
  <si>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</si>
  <si>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</si>
  <si>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</si>
  <si>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</si>
  <si>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</si>
  <si>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</si>
  <si>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</si>
  <si>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</si>
  <si>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</si>
  <si>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</si>
  <si>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</si>
  <si>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</si>
  <si>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</si>
  <si>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</si>
  <si>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</si>
  <si>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</si>
  <si>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</si>
  <si>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</si>
  <si>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</si>
  <si>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</si>
  <si>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</si>
  <si>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</si>
  <si>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</si>
  <si>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</si>
  <si>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</si>
  <si>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</si>
  <si>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</si>
  <si>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</si>
  <si>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</si>
  <si>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</si>
  <si>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</si>
  <si>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</si>
  <si>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</si>
  <si>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</si>
  <si>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</si>
  <si>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</si>
  <si>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</si>
  <si>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</si>
  <si>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</si>
  <si>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</si>
  <si>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</si>
  <si>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</si>
  <si>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</si>
  <si>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</si>
  <si>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</si>
  <si>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</si>
  <si>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</si>
  <si>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</si>
  <si>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</si>
  <si>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</si>
  <si>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</si>
  <si>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</si>
  <si>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</si>
  <si>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</si>
  <si>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</si>
  <si>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</si>
  <si>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</si>
  <si>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</si>
  <si>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</si>
  <si>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</si>
  <si>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</si>
  <si>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</si>
  <si>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</si>
  <si>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</si>
  <si>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</si>
  <si>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</si>
  <si>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</si>
  <si>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</si>
  <si>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</si>
  <si>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</si>
  <si>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</si>
  <si>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</si>
  <si>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</si>
  <si>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</si>
  <si>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</si>
  <si>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</si>
  <si>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</si>
  <si>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</si>
  <si>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</si>
  <si>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</si>
  <si>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</si>
  <si>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</si>
  <si>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</si>
  <si>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</si>
  <si>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</si>
  <si>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</si>
  <si>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</si>
  <si>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</si>
  <si>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</si>
  <si>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</si>
  <si>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</si>
  <si>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</si>
  <si>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</si>
  <si>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</si>
  <si>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</si>
  <si>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</si>
  <si>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</si>
  <si>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</si>
  <si>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</si>
  <si>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</si>
  <si>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</si>
  <si>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</si>
  <si>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</si>
  <si>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</si>
  <si>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</si>
  <si>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</si>
  <si>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</si>
  <si>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</si>
  <si>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</si>
  <si>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</si>
  <si>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</si>
  <si>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</si>
  <si>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</si>
  <si>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</si>
  <si>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</si>
  <si>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</si>
  <si>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</si>
  <si>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</si>
  <si>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</si>
  <si>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</si>
  <si>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</si>
  <si>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</si>
  <si>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</si>
  <si>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</si>
  <si>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</si>
  <si>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</si>
  <si>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</si>
  <si>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</si>
  <si>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</si>
  <si>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</si>
  <si>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</si>
  <si>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</si>
  <si>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</si>
  <si>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</si>
  <si>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</si>
  <si>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</si>
  <si>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</si>
  <si>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</si>
  <si>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</si>
  <si>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</si>
  <si>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</si>
  <si>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</si>
  <si>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</si>
  <si>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</si>
  <si>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</si>
  <si>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</si>
  <si>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</si>
  <si>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</si>
  <si>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</si>
  <si>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</si>
  <si>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</si>
  <si>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</si>
  <si>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</si>
  <si>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</si>
  <si>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</si>
  <si>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</si>
  <si>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</si>
  <si>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</si>
  <si>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</si>
  <si>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</si>
  <si>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</si>
  <si>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</si>
  <si>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</si>
  <si>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</si>
  <si>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</si>
  <si>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</si>
  <si>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</si>
  <si>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</si>
  <si>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</si>
  <si>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</si>
  <si>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</si>
  <si>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</si>
  <si>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</si>
  <si>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</si>
  <si>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</si>
  <si>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</si>
  <si>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</si>
  <si>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</si>
  <si>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</si>
  <si>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</si>
  <si>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</si>
  <si>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</si>
  <si>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</si>
  <si>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</si>
  <si>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</si>
  <si>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</si>
  <si>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</si>
  <si>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</si>
  <si>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</si>
  <si>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</si>
  <si>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</si>
  <si>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</si>
  <si>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</si>
  <si>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</si>
  <si>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</si>
  <si>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</si>
  <si>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</si>
  <si>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</si>
  <si>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</si>
  <si>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</si>
  <si>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</si>
  <si>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</si>
  <si>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</si>
  <si>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</si>
  <si>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</si>
  <si>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</si>
  <si>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</si>
  <si>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</si>
  <si>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</si>
  <si>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</si>
  <si>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</si>
  <si>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</si>
  <si>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</si>
  <si>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</si>
  <si>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</si>
  <si>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</si>
  <si>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</si>
  <si>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</si>
  <si>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</si>
  <si>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</si>
  <si>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</si>
  <si>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</si>
  <si>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</si>
  <si>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</si>
  <si>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</si>
  <si>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</si>
  <si>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</si>
  <si>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</si>
  <si>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</si>
  <si>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</si>
  <si>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</si>
  <si>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</si>
  <si>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</si>
  <si>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</si>
  <si>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</si>
  <si>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</si>
  <si>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</si>
  <si>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</si>
  <si>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</si>
  <si>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</si>
  <si>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</si>
  <si>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</si>
  <si>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</si>
  <si>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</si>
  <si>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</si>
  <si>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</si>
  <si>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</si>
  <si>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</si>
  <si>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</si>
  <si>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</si>
  <si>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</si>
  <si>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</si>
  <si>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</si>
  <si>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</si>
  <si>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</si>
  <si>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</si>
  <si>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</si>
  <si>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</si>
  <si>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</si>
  <si>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</si>
  <si>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</si>
  <si>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</si>
  <si>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</si>
  <si>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</si>
  <si>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</si>
  <si>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</si>
  <si>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</si>
  <si>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</si>
  <si>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</si>
  <si>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</si>
  <si>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</si>
  <si>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</si>
  <si>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</si>
  <si>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</si>
  <si>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</si>
  <si>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</si>
  <si>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</si>
  <si>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</si>
  <si>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</si>
  <si>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</si>
  <si>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</si>
  <si>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</si>
  <si>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</si>
  <si>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</si>
  <si>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</si>
  <si>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</si>
  <si>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</si>
  <si>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</si>
  <si>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</si>
  <si>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</si>
  <si>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</si>
  <si>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</si>
  <si>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</si>
  <si>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</si>
  <si>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</si>
  <si>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</si>
  <si>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</si>
  <si>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</si>
  <si>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</si>
  <si>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</si>
  <si>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</si>
  <si>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</si>
  <si>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</si>
  <si>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</si>
  <si>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</si>
  <si>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</si>
  <si>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</si>
  <si>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</si>
  <si>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</si>
  <si>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</si>
  <si>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</si>
  <si>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</si>
  <si>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</si>
  <si>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</si>
  <si>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</si>
  <si>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</si>
  <si>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</si>
  <si>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</si>
  <si>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</si>
  <si>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</si>
  <si>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</si>
  <si>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</si>
  <si>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</si>
  <si>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</si>
  <si>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</si>
  <si>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</si>
  <si>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</si>
  <si>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</si>
  <si>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</si>
  <si>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</si>
  <si>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</si>
  <si>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</si>
  <si>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</si>
  <si>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</si>
  <si>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</si>
  <si>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</si>
  <si>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</si>
  <si>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</si>
  <si>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</si>
  <si>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</si>
  <si>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</si>
  <si>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</si>
  <si>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</si>
  <si>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</si>
  <si>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</si>
  <si>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</si>
  <si>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</si>
  <si>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</si>
  <si>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</si>
  <si>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</si>
  <si>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</si>
  <si>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</si>
  <si>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</si>
  <si>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</si>
  <si>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</si>
  <si>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</si>
  <si>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</si>
  <si>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</si>
  <si>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</si>
  <si>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</si>
  <si>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</si>
  <si>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</si>
  <si>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</si>
  <si>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</si>
  <si>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</si>
  <si>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</si>
  <si>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</si>
  <si>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</si>
  <si>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</si>
  <si>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</si>
  <si>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</si>
  <si>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</si>
  <si>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</si>
  <si>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</si>
  <si>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</si>
  <si>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</si>
  <si>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</si>
  <si>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</si>
  <si>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</si>
  <si>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</si>
  <si>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</si>
  <si>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</si>
  <si>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</si>
  <si>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</si>
  <si>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</si>
  <si>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</si>
  <si>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</si>
  <si>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</si>
  <si>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</si>
  <si>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</si>
  <si>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</si>
  <si>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</si>
  <si>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</si>
  <si>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</si>
  <si>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</si>
  <si>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</si>
  <si>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</si>
  <si>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</si>
  <si>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</si>
  <si>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</si>
  <si>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</si>
  <si>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</si>
  <si>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</si>
  <si>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</si>
  <si>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</si>
  <si>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</si>
  <si>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</si>
  <si>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</si>
  <si>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</si>
  <si>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</si>
  <si>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</si>
  <si>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</si>
  <si>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</si>
  <si>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</si>
  <si>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</si>
  <si>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</si>
  <si>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</si>
  <si>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</si>
  <si>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</si>
  <si>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</si>
  <si>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</si>
  <si>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</si>
  <si>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</si>
  <si>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</si>
  <si>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</si>
  <si>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</si>
  <si>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</si>
  <si>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</si>
  <si>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</si>
  <si>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</si>
  <si>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</si>
  <si>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</si>
  <si>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</si>
  <si>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</si>
  <si>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</si>
  <si>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</si>
  <si>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</si>
  <si>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</si>
  <si>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</si>
  <si>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</si>
  <si>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</si>
  <si>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</si>
  <si>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</si>
  <si>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</si>
  <si>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</si>
  <si>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</si>
  <si>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</si>
  <si>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</si>
  <si>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</si>
  <si>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</si>
  <si>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</si>
  <si>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</si>
  <si>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</si>
  <si>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</si>
  <si>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</si>
  <si>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</si>
  <si>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</si>
  <si>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</si>
  <si>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</si>
  <si>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</si>
  <si>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</si>
  <si>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</si>
  <si>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</si>
  <si>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</si>
  <si>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</si>
  <si>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</si>
  <si>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</si>
  <si>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</si>
  <si>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</si>
  <si>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</si>
  <si>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</si>
  <si>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</si>
  <si>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</si>
  <si>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</si>
  <si>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</si>
  <si>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</si>
  <si>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</si>
  <si>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</si>
  <si>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</si>
  <si>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</si>
  <si>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</si>
  <si>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</si>
  <si>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</si>
  <si>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</si>
  <si>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</si>
  <si>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</si>
  <si>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</si>
  <si>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</si>
  <si>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</si>
  <si>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</si>
  <si>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</si>
  <si>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</si>
  <si>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</si>
  <si>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</si>
  <si>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</si>
  <si>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</si>
  <si>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</si>
  <si>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</si>
  <si>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</si>
  <si>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</si>
  <si>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</si>
  <si>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</si>
  <si>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</si>
  <si>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</si>
  <si>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</si>
  <si>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</si>
  <si>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</si>
  <si>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</si>
  <si>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</si>
  <si>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</si>
  <si>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</si>
  <si>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</si>
  <si>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</si>
  <si>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</si>
  <si>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</si>
  <si>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</si>
  <si>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</si>
  <si>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</si>
  <si>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</si>
  <si>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</si>
  <si>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</si>
  <si>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</si>
  <si>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</si>
  <si>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</si>
  <si>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</si>
  <si>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</si>
  <si>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</si>
  <si>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</si>
  <si>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</si>
  <si>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</si>
  <si>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</si>
  <si>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</si>
  <si>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</si>
  <si>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</si>
  <si>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</si>
  <si>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</si>
  <si>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</si>
  <si>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</si>
  <si>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</si>
  <si>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</si>
  <si>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</si>
  <si>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</si>
  <si>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</si>
  <si>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</si>
  <si>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</si>
  <si>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</si>
  <si>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</si>
  <si>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</si>
  <si>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</si>
  <si>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</si>
  <si>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</si>
  <si>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</si>
  <si>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</si>
  <si>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</si>
  <si>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</si>
  <si>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</si>
  <si>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</si>
  <si>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</si>
  <si>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</si>
  <si>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</si>
  <si>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</si>
  <si>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</si>
  <si>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</si>
  <si>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</si>
  <si>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</si>
  <si>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</si>
  <si>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</si>
  <si>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</si>
  <si>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</si>
  <si>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</si>
  <si>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</si>
  <si>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</si>
  <si>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</si>
  <si>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</si>
  <si>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</si>
  <si>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</si>
  <si>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</si>
  <si>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</si>
  <si>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</si>
  <si>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</si>
  <si>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</si>
  <si>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</si>
  <si>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</si>
  <si>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</si>
  <si>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</si>
  <si>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</si>
  <si>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</si>
  <si>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</si>
  <si>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</si>
  <si>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</si>
  <si>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</si>
  <si>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</si>
  <si>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</si>
  <si>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</si>
  <si>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</si>
  <si>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</si>
  <si>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</si>
  <si>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</si>
  <si>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</si>
  <si>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</si>
  <si>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</si>
  <si>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</si>
  <si>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</si>
  <si>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</si>
  <si>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</si>
  <si>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</si>
  <si>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</si>
  <si>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</si>
  <si>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</si>
  <si>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</si>
  <si>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</si>
  <si>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</si>
  <si>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</si>
  <si>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</si>
  <si>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</si>
  <si>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</si>
  <si>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</si>
  <si>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</si>
  <si>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</si>
  <si>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</si>
  <si>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</si>
  <si>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</si>
  <si>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</si>
  <si>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</si>
  <si>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</si>
  <si>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</si>
  <si>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</si>
  <si>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</si>
  <si>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</si>
  <si>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</si>
  <si>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</si>
  <si>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</si>
  <si>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</si>
  <si>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</si>
  <si>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</si>
  <si>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</si>
  <si>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</si>
  <si>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</si>
  <si>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</si>
  <si>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</si>
  <si>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</si>
  <si>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</si>
  <si>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</si>
  <si>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</si>
  <si>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</si>
  <si>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</si>
  <si>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</si>
  <si>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</si>
  <si>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</si>
  <si>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</si>
  <si>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</si>
  <si>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</si>
  <si>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</si>
  <si>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</si>
  <si>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</si>
  <si>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</si>
  <si>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</si>
  <si>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</si>
  <si>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</si>
  <si>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</si>
  <si>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</si>
  <si>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</si>
  <si>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</si>
  <si>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</si>
  <si>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</si>
  <si>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</si>
  <si>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</si>
  <si>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</si>
  <si>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</si>
  <si>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</si>
  <si>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</si>
  <si>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</si>
  <si>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</si>
  <si>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</si>
  <si>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</si>
  <si>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</si>
  <si>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</si>
  <si>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</si>
  <si>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</si>
  <si>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</si>
  <si>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</si>
  <si>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</si>
  <si>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</si>
  <si>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</si>
  <si>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</si>
  <si>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</si>
  <si>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</si>
  <si>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</si>
  <si>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</si>
  <si>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</si>
  <si>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</si>
  <si>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</si>
  <si>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</si>
  <si>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</si>
  <si>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</si>
  <si>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</si>
  <si>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</si>
  <si>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</si>
  <si>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</si>
  <si>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</si>
  <si>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</si>
  <si>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</si>
  <si>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</si>
  <si>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</si>
  <si>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</si>
  <si>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</si>
  <si>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</si>
  <si>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</si>
  <si>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</si>
  <si>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</si>
  <si>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</si>
  <si>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</si>
  <si>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</si>
  <si>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</si>
  <si>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</si>
  <si>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</si>
  <si>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</si>
  <si>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</si>
  <si>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</si>
  <si>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</si>
  <si>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</si>
  <si>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</si>
  <si>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</si>
  <si>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</si>
  <si>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</si>
  <si>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</si>
  <si>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</si>
  <si>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</si>
  <si>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</si>
  <si>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</si>
  <si>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</si>
  <si>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</si>
  <si>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</si>
  <si>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</si>
  <si>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</si>
  <si>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</si>
  <si>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</si>
  <si>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</si>
  <si>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</si>
  <si>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</si>
  <si>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</si>
  <si>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</si>
  <si>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</si>
  <si>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</si>
  <si>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</si>
  <si>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</si>
  <si>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</si>
  <si>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</si>
  <si>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</si>
  <si>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</si>
  <si>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</si>
  <si>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</si>
  <si>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</si>
  <si>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</si>
  <si>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</si>
  <si>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</si>
  <si>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</si>
  <si>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</si>
  <si>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</si>
  <si>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</si>
  <si>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</si>
  <si>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</si>
  <si>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</si>
  <si>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</si>
  <si>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</si>
  <si>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</si>
  <si>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</si>
  <si>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</si>
  <si>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</si>
  <si>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</si>
  <si>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</si>
  <si>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</si>
  <si>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</si>
  <si>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</si>
  <si>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</si>
  <si>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</si>
  <si>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</si>
  <si>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</si>
  <si>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</si>
  <si>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</si>
  <si>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</si>
  <si>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</si>
  <si>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</si>
  <si>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</si>
  <si>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</si>
  <si>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</si>
  <si>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</si>
  <si>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</si>
  <si>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</si>
  <si>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</si>
  <si>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</si>
  <si>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</si>
  <si>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</si>
  <si>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</si>
  <si>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</si>
  <si>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</si>
  <si>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</si>
  <si>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</si>
  <si>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</si>
  <si>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</si>
  <si>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</si>
  <si>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</si>
  <si>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</si>
  <si>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</si>
  <si>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</si>
  <si>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</si>
  <si>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</si>
  <si>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</si>
  <si>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</si>
  <si>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</si>
  <si>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</si>
  <si>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</si>
  <si>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</si>
  <si>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</si>
  <si>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</si>
  <si>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</si>
  <si>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</si>
  <si>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</si>
  <si>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</si>
  <si>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</si>
  <si>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</si>
  <si>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</si>
  <si>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</si>
  <si>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</si>
  <si>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</si>
  <si>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</si>
  <si>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</si>
  <si>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</si>
  <si>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</si>
  <si>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</si>
  <si>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</si>
  <si>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</si>
  <si>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</si>
  <si>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</si>
  <si>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</si>
  <si>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</si>
  <si>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</si>
  <si>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</si>
  <si>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</si>
  <si>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</si>
  <si>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</si>
  <si>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</si>
  <si>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</si>
  <si>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</si>
  <si>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</si>
  <si>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</si>
  <si>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</si>
  <si>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</si>
  <si>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</si>
  <si>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</si>
  <si>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</si>
  <si>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</si>
  <si>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</si>
  <si>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</si>
  <si>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</si>
  <si>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</si>
  <si>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</si>
  <si>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</si>
  <si>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</si>
  <si>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</si>
  <si>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</si>
  <si>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</si>
  <si>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</si>
  <si>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</si>
  <si>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</si>
  <si>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</si>
  <si>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</si>
  <si>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</si>
  <si>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</si>
  <si>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</si>
  <si>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</si>
  <si>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</si>
  <si>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</si>
  <si>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</si>
  <si>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</si>
  <si>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</si>
  <si>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</si>
  <si>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</si>
  <si>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</si>
  <si>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</si>
  <si>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</si>
  <si>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</si>
  <si>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</si>
  <si>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</si>
  <si>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</si>
  <si>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</si>
  <si>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</si>
  <si>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</si>
  <si>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</si>
  <si>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</si>
  <si>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</si>
  <si>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</si>
  <si>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</si>
  <si>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</si>
  <si>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</si>
  <si>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</si>
  <si>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</si>
  <si>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</si>
  <si>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</si>
  <si>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</si>
  <si>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</si>
  <si>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</si>
  <si>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</si>
  <si>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</si>
  <si>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</si>
  <si>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</si>
  <si>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</si>
  <si>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</si>
  <si>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</si>
  <si>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</si>
  <si>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</si>
  <si>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</si>
  <si>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</si>
  <si>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</si>
  <si>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</si>
  <si>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</si>
  <si>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</si>
  <si>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</si>
  <si>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</si>
  <si>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</si>
  <si>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</si>
  <si>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</si>
  <si>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</si>
  <si>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</si>
  <si>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</si>
  <si>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</si>
  <si>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</si>
  <si>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</si>
  <si>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</si>
  <si>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</si>
  <si>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</si>
  <si>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</si>
  <si>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</si>
  <si>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</si>
  <si>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</si>
  <si>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</si>
  <si>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</si>
  <si>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</si>
  <si>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</si>
  <si>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</si>
  <si>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</si>
  <si>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</si>
  <si>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</si>
  <si>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</si>
  <si>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</si>
  <si>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</si>
  <si>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</si>
  <si>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</si>
  <si>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</si>
  <si>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</si>
  <si>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</si>
  <si>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</si>
  <si>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</si>
  <si>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</si>
  <si>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</si>
  <si>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</si>
  <si>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</si>
  <si>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</si>
  <si>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</si>
  <si>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</si>
  <si>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</si>
  <si>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</si>
  <si>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</si>
  <si>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</si>
  <si>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</si>
  <si>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</si>
  <si>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</si>
  <si>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</si>
  <si>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</si>
  <si>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</si>
  <si>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</si>
  <si>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</si>
  <si>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</si>
  <si>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</si>
  <si>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</si>
  <si>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</si>
  <si>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</si>
  <si>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</si>
  <si>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</si>
  <si>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</si>
  <si>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</si>
  <si>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</si>
  <si>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</si>
  <si>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</si>
  <si>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</si>
  <si>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</si>
  <si>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</si>
  <si>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</si>
  <si>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</si>
  <si>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</si>
  <si>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</si>
  <si>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</si>
  <si>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</si>
  <si>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</si>
  <si>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</si>
  <si>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</si>
  <si>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</si>
  <si>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</si>
  <si>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</si>
  <si>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</si>
  <si>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</si>
  <si>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</si>
  <si>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</si>
  <si>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</si>
  <si>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</si>
  <si>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</si>
  <si>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</si>
  <si>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</si>
  <si>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</si>
  <si>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</si>
  <si>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</si>
  <si>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</si>
  <si>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</si>
  <si>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</si>
  <si>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</si>
  <si>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</si>
  <si>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</si>
  <si>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</si>
  <si>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</si>
  <si>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</si>
  <si>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</si>
  <si>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</si>
  <si>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</si>
  <si>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</si>
  <si>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</si>
  <si>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</si>
  <si>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</si>
  <si>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</si>
  <si>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</si>
  <si>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</si>
  <si>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</si>
  <si>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</si>
  <si>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</si>
  <si>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</si>
  <si>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</si>
  <si>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</si>
  <si>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</si>
  <si>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</si>
  <si>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</si>
  <si>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</si>
  <si>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</si>
  <si>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</si>
  <si>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</si>
  <si>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</si>
  <si>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</si>
  <si>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</si>
  <si>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</si>
  <si>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</si>
  <si>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</si>
  <si>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</si>
  <si>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</si>
  <si>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</si>
  <si>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</si>
  <si>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</si>
  <si>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</si>
  <si>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</si>
  <si>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</si>
  <si>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</si>
  <si>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</si>
  <si>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</si>
  <si>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</si>
  <si>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</si>
  <si>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</si>
  <si>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</si>
  <si>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</si>
  <si>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</si>
  <si>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</si>
  <si>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</si>
  <si>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</si>
  <si>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</si>
  <si>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</si>
  <si>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</si>
  <si>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</si>
  <si>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</si>
  <si>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</si>
  <si>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</si>
  <si>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</si>
  <si>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</si>
  <si>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</si>
  <si>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</si>
  <si>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</si>
  <si>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</si>
  <si>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</si>
  <si>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</si>
  <si>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</si>
  <si>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</si>
  <si>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</si>
  <si>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</si>
  <si>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</si>
  <si>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</si>
  <si>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</si>
  <si>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</si>
  <si>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</si>
  <si>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</si>
  <si>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</si>
  <si>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</si>
  <si>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</si>
  <si>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</si>
  <si>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</si>
  <si>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</si>
  <si>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</si>
  <si>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</si>
  <si>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</si>
  <si>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</si>
  <si>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</si>
  <si>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</si>
  <si>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</si>
  <si>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</si>
  <si>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</si>
  <si>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</si>
  <si>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</si>
  <si>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</si>
  <si>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</si>
  <si>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</si>
  <si>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</si>
  <si>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</si>
  <si>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</si>
  <si>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</si>
  <si>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</si>
  <si>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</si>
  <si>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</si>
  <si>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</si>
  <si>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</si>
  <si>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</si>
  <si>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</si>
  <si>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</si>
  <si>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</si>
  <si>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</si>
  <si>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</si>
  <si>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</si>
  <si>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</si>
  <si>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</si>
  <si>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</si>
  <si>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</si>
  <si>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</si>
  <si>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</si>
  <si>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</si>
  <si>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</si>
  <si>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</si>
  <si>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</si>
  <si>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</si>
  <si>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</si>
  <si>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</si>
  <si>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</si>
  <si>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</si>
  <si>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</si>
  <si>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</si>
  <si>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</si>
  <si>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</si>
  <si>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</si>
  <si>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</si>
  <si>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</si>
  <si>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</si>
  <si>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</si>
  <si>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</si>
  <si>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</si>
  <si>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</si>
  <si>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</si>
  <si>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</si>
  <si>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</si>
  <si>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</si>
  <si>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</si>
  <si>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</si>
  <si>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</si>
  <si>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</si>
  <si>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</si>
  <si>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</si>
  <si>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</si>
  <si>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</si>
  <si>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</si>
  <si>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</si>
  <si>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</si>
  <si>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</si>
  <si>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</si>
  <si>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</si>
  <si>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</si>
  <si>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</si>
  <si>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</si>
  <si>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</si>
  <si>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</si>
  <si>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</si>
  <si>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</si>
  <si>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</si>
  <si>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</si>
  <si>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</si>
  <si>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</si>
  <si>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</si>
  <si>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</si>
  <si>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</si>
  <si>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</si>
  <si>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</si>
  <si>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</si>
  <si>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</si>
  <si>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</si>
  <si>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</si>
  <si>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</si>
  <si>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</si>
  <si>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</si>
  <si>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</si>
  <si>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</si>
  <si>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</si>
  <si>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</si>
  <si>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</si>
  <si>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</si>
  <si>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</si>
  <si>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</si>
  <si>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</si>
  <si>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</si>
  <si>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</si>
  <si>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</si>
  <si>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</si>
  <si>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</si>
  <si>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</si>
  <si>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</si>
  <si>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</si>
  <si>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</si>
  <si>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</si>
  <si>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</si>
  <si>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</si>
  <si>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</si>
  <si>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</si>
  <si>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</si>
  <si>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</si>
  <si>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</si>
  <si>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</si>
  <si>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</si>
  <si>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</si>
  <si>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</si>
  <si>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</si>
  <si>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</si>
  <si>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</si>
  <si>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</si>
  <si>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</si>
  <si>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</si>
  <si>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</si>
  <si>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</si>
  <si>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</si>
  <si>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</si>
  <si>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</si>
  <si>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</si>
  <si>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</si>
  <si>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</si>
  <si>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</si>
  <si>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</si>
  <si>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</si>
  <si>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</si>
  <si>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</si>
  <si>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</si>
  <si>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</si>
  <si>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</si>
  <si>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</si>
  <si>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</si>
  <si>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</si>
  <si>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</si>
  <si>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</si>
  <si>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</si>
  <si>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</si>
  <si>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</si>
  <si>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</si>
  <si>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</si>
  <si>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</si>
  <si>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</si>
  <si>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</si>
  <si>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</si>
  <si>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</si>
  <si>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</si>
  <si>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</si>
  <si>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</si>
  <si>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</si>
  <si>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</si>
  <si>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</si>
  <si>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</si>
  <si>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</si>
  <si>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</si>
  <si>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</si>
  <si>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</si>
  <si>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</si>
  <si>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</si>
  <si>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</si>
  <si>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</si>
  <si>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</si>
  <si>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</si>
  <si>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</si>
  <si>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</si>
  <si>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</si>
  <si>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</si>
  <si>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</si>
  <si>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</si>
  <si>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</si>
  <si>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</si>
  <si>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</si>
  <si>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</si>
  <si>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</si>
  <si>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</si>
  <si>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</si>
  <si>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</si>
  <si>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</si>
  <si>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</si>
  <si>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</si>
  <si>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</si>
  <si>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</si>
  <si>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</si>
  <si>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</si>
  <si>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</si>
  <si>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</si>
  <si>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</si>
  <si>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</si>
  <si>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</si>
  <si>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</si>
  <si>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</si>
  <si>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</si>
  <si>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</si>
  <si>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</si>
  <si>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</si>
  <si>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</si>
  <si>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</si>
  <si>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</si>
  <si>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</si>
  <si>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</si>
  <si>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</si>
  <si>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</si>
  <si>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</si>
  <si>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</si>
  <si>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</si>
  <si>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</si>
  <si>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</si>
  <si>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</si>
  <si>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</si>
  <si>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</si>
  <si>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</si>
  <si>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</si>
  <si>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</si>
  <si>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</si>
  <si>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</si>
  <si>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</si>
  <si>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</si>
  <si>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</si>
  <si>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</si>
  <si>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</si>
  <si>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</si>
  <si>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</si>
  <si>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</si>
  <si>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</si>
  <si>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</si>
  <si>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</si>
  <si>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</si>
  <si>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</si>
  <si>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</si>
  <si>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</si>
  <si>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</si>
  <si>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</si>
  <si>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</si>
  <si>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</si>
  <si>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</si>
  <si>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</si>
  <si>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</si>
  <si>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</si>
  <si>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</si>
  <si>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</si>
  <si>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</si>
  <si>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</si>
  <si>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</si>
  <si>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</si>
  <si>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</si>
  <si>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</si>
  <si>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</si>
  <si>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</si>
  <si>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</si>
  <si>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</si>
  <si>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</si>
  <si>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</si>
  <si>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</si>
  <si>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</si>
  <si>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</si>
  <si>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</si>
  <si>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</si>
  <si>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</si>
  <si>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</si>
  <si>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</si>
  <si>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</si>
  <si>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</si>
  <si>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</si>
  <si>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</si>
  <si>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</si>
  <si>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</si>
  <si>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</si>
  <si>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</si>
  <si>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</si>
  <si>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</si>
  <si>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</si>
  <si>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</si>
  <si>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</si>
  <si>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</si>
  <si>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</si>
  <si>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</si>
  <si>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</si>
  <si>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</si>
  <si>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</si>
  <si>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</si>
  <si>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</si>
  <si>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</si>
  <si>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</si>
  <si>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</si>
  <si>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</si>
  <si>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</si>
  <si>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</si>
  <si>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</si>
  <si>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</si>
  <si>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</si>
  <si>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</si>
  <si>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</si>
  <si>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</si>
  <si>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</si>
  <si>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</si>
  <si>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</si>
  <si>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</si>
  <si>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</si>
  <si>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</si>
  <si>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</si>
  <si>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</si>
  <si>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</si>
  <si>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</si>
  <si>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</si>
  <si>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</si>
  <si>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</si>
  <si>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</si>
  <si>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</si>
  <si>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</si>
  <si>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</si>
  <si>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</si>
  <si>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</si>
  <si>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</si>
  <si>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</si>
  <si>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</si>
  <si>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</si>
  <si>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</si>
  <si>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</si>
  <si>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</si>
  <si>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</si>
  <si>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</si>
  <si>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</si>
  <si>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</si>
  <si>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</si>
  <si>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</si>
  <si>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</si>
  <si>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</si>
  <si>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</si>
  <si>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</si>
  <si>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</si>
  <si>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</si>
  <si>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</si>
  <si>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</si>
  <si>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</si>
  <si>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</si>
  <si>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</si>
  <si>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</si>
  <si>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</si>
  <si>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</si>
  <si>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</si>
  <si>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</si>
  <si>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</si>
  <si>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</si>
  <si>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</si>
  <si>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</si>
  <si>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</si>
  <si>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</si>
  <si>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</si>
  <si>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</si>
  <si>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</si>
  <si>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</si>
  <si>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</si>
  <si>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</si>
  <si>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</si>
  <si>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</si>
  <si>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</si>
  <si>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</si>
  <si>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</si>
  <si>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</si>
  <si>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</si>
  <si>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</si>
  <si>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</si>
  <si>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</si>
  <si>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</si>
  <si>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</si>
  <si>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</si>
  <si>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</si>
  <si>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</si>
  <si>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</si>
  <si>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</si>
  <si>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</si>
  <si>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</si>
  <si>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</si>
  <si>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</si>
  <si>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</si>
  <si>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</si>
  <si>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</si>
  <si>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</si>
  <si>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</si>
  <si>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</si>
  <si>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</si>
  <si>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</si>
  <si>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</si>
  <si>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</si>
  <si>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</si>
  <si>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</si>
  <si>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</si>
  <si>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</si>
  <si>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</si>
  <si>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</si>
  <si>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</si>
  <si>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</si>
  <si>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</si>
  <si>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</si>
  <si>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</si>
  <si>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</si>
  <si>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</si>
  <si>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</si>
  <si>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</si>
  <si>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</si>
  <si>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</si>
  <si>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</si>
  <si>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</si>
  <si>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</si>
  <si>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</si>
  <si>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</si>
  <si>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</si>
  <si>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</si>
  <si>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</si>
  <si>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</si>
  <si>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</si>
  <si>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</si>
  <si>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</si>
  <si>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</si>
  <si>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</si>
  <si>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</si>
  <si>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</si>
  <si>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</si>
  <si>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</si>
  <si>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</si>
  <si>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</si>
  <si>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</si>
  <si>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</si>
  <si>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</si>
  <si>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</si>
  <si>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</si>
  <si>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</si>
  <si>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</si>
  <si>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</si>
  <si>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</si>
  <si>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</si>
  <si>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</si>
  <si>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</si>
  <si>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</si>
  <si>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</si>
  <si>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</si>
  <si>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</si>
  <si>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</si>
  <si>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</si>
  <si>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</si>
  <si>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</si>
  <si>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</si>
  <si>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</si>
  <si>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</si>
  <si>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</si>
  <si>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</si>
  <si>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</si>
  <si>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</si>
  <si>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</si>
  <si>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</si>
  <si>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</si>
  <si>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</si>
  <si>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</si>
  <si>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</si>
  <si>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</si>
  <si>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</si>
  <si>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</si>
  <si>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</si>
  <si>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</si>
  <si>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</si>
  <si>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</si>
  <si>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</si>
  <si>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</si>
  <si>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</si>
  <si>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</si>
  <si>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</si>
  <si>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</si>
  <si>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</si>
  <si>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</si>
  <si>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</si>
  <si>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</si>
  <si>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</si>
  <si>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</si>
  <si>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</si>
  <si>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</si>
  <si>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</si>
  <si>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</si>
  <si>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</si>
  <si>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</si>
  <si>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</si>
  <si>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</si>
  <si>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</si>
  <si>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</si>
  <si>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</si>
  <si>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</si>
  <si>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</si>
  <si>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</si>
  <si>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</si>
  <si>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</si>
  <si>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</si>
  <si>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</si>
  <si>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</si>
  <si>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</si>
  <si>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</si>
  <si>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</si>
  <si>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</si>
  <si>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</si>
  <si>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</si>
  <si>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</si>
  <si>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</si>
  <si>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</si>
  <si>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</si>
  <si>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</si>
  <si>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</si>
  <si>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</si>
  <si>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</si>
  <si>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</si>
  <si>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</si>
  <si>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</si>
  <si>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</si>
  <si>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</si>
  <si>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</si>
  <si>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</si>
  <si>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</si>
  <si>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</si>
  <si>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</si>
  <si>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</si>
  <si>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</si>
  <si>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</si>
  <si>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</si>
  <si>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</si>
  <si>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</si>
  <si>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</si>
  <si>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</si>
  <si>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</si>
  <si>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</si>
  <si>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</si>
  <si>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</si>
  <si>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</si>
  <si>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</si>
  <si>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</si>
  <si>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</si>
  <si>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</si>
  <si>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</si>
  <si>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</si>
  <si>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</si>
  <si>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</si>
  <si>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</si>
  <si>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</si>
  <si>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</si>
  <si>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</si>
  <si>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</si>
  <si>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</si>
  <si>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</si>
  <si>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</si>
  <si>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</si>
  <si>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</si>
  <si>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</si>
  <si>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</si>
  <si>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</si>
  <si>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</si>
  <si>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</si>
  <si>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</si>
  <si>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</si>
  <si>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</si>
  <si>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</si>
  <si>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</si>
  <si>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</si>
  <si>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</si>
  <si>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</si>
  <si>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</si>
  <si>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</si>
  <si>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</si>
  <si>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</si>
  <si>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</si>
  <si>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</si>
  <si>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</si>
  <si>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</si>
  <si>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</si>
  <si>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</si>
  <si>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</si>
  <si>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</si>
  <si>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</si>
  <si>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</si>
  <si>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</si>
  <si>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</si>
  <si>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</si>
  <si>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</si>
  <si>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</si>
  <si>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</si>
  <si>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</si>
  <si>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</si>
  <si>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</si>
  <si>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</si>
  <si>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</si>
  <si>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</si>
  <si>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</si>
  <si>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</si>
  <si>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</si>
  <si>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</si>
  <si>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</si>
  <si>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</si>
  <si>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</si>
  <si>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</si>
  <si>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</si>
  <si>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</si>
  <si>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</si>
  <si>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</si>
  <si>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</si>
  <si>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</si>
  <si>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</si>
  <si>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</si>
  <si>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</si>
  <si>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</si>
  <si>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</si>
  <si>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</si>
  <si>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</si>
  <si>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</si>
  <si>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</si>
  <si>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</si>
  <si>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</si>
  <si>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</si>
  <si>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</si>
  <si>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</si>
  <si>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</si>
  <si>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</si>
  <si>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</si>
  <si>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</si>
  <si>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</si>
  <si>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</si>
  <si>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</si>
  <si>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</si>
  <si>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</si>
  <si>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</si>
  <si>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</si>
  <si>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</si>
  <si>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</si>
  <si>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</si>
  <si>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</si>
  <si>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</si>
  <si>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</si>
  <si>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</si>
  <si>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</si>
  <si>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</si>
  <si>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</si>
  <si>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</si>
  <si>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</si>
  <si>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</si>
  <si>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</si>
  <si>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</si>
  <si>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</si>
  <si>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</si>
  <si>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</si>
  <si>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</si>
  <si>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</si>
  <si>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</si>
  <si>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</si>
  <si>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</si>
  <si>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</si>
  <si>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</si>
  <si>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</si>
  <si>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</si>
  <si>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</si>
  <si>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</si>
  <si>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</si>
  <si>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</si>
  <si>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</si>
  <si>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</si>
  <si>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</si>
  <si>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</si>
  <si>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</si>
  <si>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</si>
  <si>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</si>
  <si>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</si>
  <si>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</si>
  <si>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</si>
  <si>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</si>
  <si>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</si>
  <si>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</si>
  <si>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</si>
  <si>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</si>
  <si>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</si>
  <si>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</si>
  <si>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</si>
  <si>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</si>
  <si>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</si>
  <si>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</si>
  <si>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</si>
  <si>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</si>
  <si>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</si>
  <si>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</si>
  <si>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</si>
  <si>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</si>
  <si>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</si>
  <si>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</si>
  <si>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</si>
  <si>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</si>
  <si>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</si>
  <si>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</si>
  <si>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</si>
  <si>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</si>
  <si>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</si>
  <si>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</si>
  <si>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</si>
  <si>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</si>
  <si>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</si>
  <si>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</si>
  <si>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</si>
  <si>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</si>
  <si>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</si>
  <si>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</si>
  <si>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</si>
  <si>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</si>
  <si>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</si>
  <si>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</si>
  <si>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</si>
  <si>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</si>
  <si>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</si>
  <si>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</si>
  <si>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</si>
  <si>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</si>
  <si>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</si>
  <si>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</si>
  <si>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</si>
  <si>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</si>
  <si>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</si>
  <si>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</si>
  <si>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</si>
  <si>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</si>
  <si>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</si>
  <si>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</si>
  <si>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</si>
  <si>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</si>
  <si>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</si>
  <si>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</si>
  <si>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</si>
  <si>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</si>
  <si>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</si>
  <si>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</si>
  <si>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</si>
  <si>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</si>
  <si>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</si>
  <si>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</si>
  <si>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</si>
  <si>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</si>
  <si>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</si>
  <si>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</si>
  <si>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</si>
  <si>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</si>
  <si>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</si>
  <si>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</si>
  <si>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</si>
  <si>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</si>
  <si>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</si>
  <si>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</si>
  <si>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</si>
  <si>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</si>
  <si>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</si>
  <si>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</si>
  <si>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</si>
  <si>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</si>
  <si>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</si>
  <si>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</si>
  <si>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</si>
  <si>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</si>
  <si>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</si>
  <si>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</si>
  <si>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</si>
  <si>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</si>
  <si>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</si>
  <si>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</si>
  <si>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</si>
  <si>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</si>
  <si>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</si>
  <si>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</si>
  <si>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</si>
  <si>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</si>
  <si>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</si>
  <si>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</si>
  <si>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</si>
  <si>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</si>
  <si>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</si>
  <si>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</si>
  <si>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</si>
  <si>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</si>
  <si>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</si>
  <si>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</si>
  <si>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</si>
  <si>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</si>
  <si>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</si>
  <si>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</si>
  <si>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</si>
  <si>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</si>
  <si>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</si>
  <si>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</si>
  <si>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</si>
  <si>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</si>
  <si>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</si>
  <si>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</si>
  <si>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</si>
  <si>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</si>
  <si>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</si>
  <si>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</si>
  <si>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</si>
  <si>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</si>
  <si>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</si>
  <si>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</si>
  <si>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</si>
  <si>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</si>
  <si>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</si>
  <si>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</si>
  <si>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</si>
  <si>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</si>
  <si>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</si>
  <si>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</si>
  <si>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</si>
  <si>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</si>
  <si>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</si>
  <si>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</si>
  <si>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</si>
  <si>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</si>
  <si>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</si>
  <si>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</si>
  <si>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</si>
  <si>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</si>
  <si>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</si>
  <si>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</si>
  <si>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</si>
  <si>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</si>
  <si>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</si>
  <si>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</si>
  <si>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</si>
  <si>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</si>
  <si>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</si>
  <si>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</si>
  <si>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</si>
  <si>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</si>
  <si>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</si>
  <si>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</si>
  <si>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</si>
  <si>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</si>
  <si>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</si>
  <si>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</si>
  <si>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</si>
  <si>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</si>
  <si>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</si>
  <si>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</si>
  <si>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</si>
  <si>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</si>
  <si>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</si>
  <si>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</si>
  <si>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</si>
  <si>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</si>
  <si>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</si>
  <si>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</si>
  <si>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</si>
  <si>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</si>
  <si>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</si>
  <si>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</si>
  <si>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</si>
  <si>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</si>
  <si>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</si>
  <si>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</si>
  <si>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</si>
  <si>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</si>
  <si>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</si>
  <si>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</si>
  <si>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</si>
  <si>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</si>
  <si>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</si>
  <si>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</si>
  <si>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</si>
  <si>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</si>
  <si>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</si>
  <si>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</si>
  <si>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</si>
  <si>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</si>
  <si>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</si>
  <si>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</si>
  <si>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</si>
  <si>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</si>
  <si>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</si>
  <si>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</si>
  <si>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</si>
  <si>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</si>
  <si>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</si>
  <si>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</si>
  <si>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</si>
  <si>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</si>
  <si>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</si>
  <si>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</si>
  <si>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</si>
  <si>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</si>
  <si>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</si>
  <si>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</si>
  <si>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</si>
  <si>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</si>
  <si>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</si>
  <si>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</si>
  <si>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</si>
  <si>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</si>
  <si>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</si>
  <si>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</si>
  <si>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</si>
  <si>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</si>
  <si>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</si>
  <si>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</si>
  <si>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</si>
  <si>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</si>
  <si>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</si>
  <si>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</si>
  <si>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</si>
  <si>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</si>
  <si>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</si>
  <si>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</si>
  <si>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</si>
  <si>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</si>
  <si>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</si>
  <si>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</si>
  <si>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</si>
  <si>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</si>
  <si>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</si>
  <si>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</si>
  <si>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</si>
  <si>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</si>
  <si>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</si>
  <si>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</si>
  <si>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</si>
  <si>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</si>
  <si>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</si>
  <si>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</si>
  <si>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</si>
  <si>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</si>
  <si>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</si>
  <si>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</si>
  <si>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</si>
  <si>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</si>
  <si>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</si>
  <si>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</si>
  <si>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</si>
  <si>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</si>
  <si>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</si>
  <si>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</si>
  <si>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</si>
  <si>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</si>
  <si>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</si>
  <si>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</si>
  <si>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</si>
  <si>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</si>
  <si>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</si>
  <si>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</si>
  <si>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</si>
  <si>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</si>
  <si>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</si>
  <si>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</si>
  <si>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</si>
  <si>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</si>
  <si>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</si>
  <si>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</si>
  <si>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</si>
  <si>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</si>
  <si>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</si>
  <si>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</si>
  <si>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</si>
  <si>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</si>
  <si>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</si>
  <si>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</si>
  <si>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</si>
  <si>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</si>
  <si>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</si>
  <si>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</si>
  <si>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</si>
  <si>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</si>
  <si>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</si>
  <si>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</si>
  <si>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</si>
  <si>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</si>
  <si>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</si>
  <si>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</si>
  <si>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</si>
  <si>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</si>
  <si>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</si>
  <si>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</si>
  <si>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</si>
  <si>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</si>
  <si>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</si>
  <si>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</si>
  <si>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</si>
  <si>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</si>
  <si>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</si>
  <si>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</si>
  <si>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</si>
  <si>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</si>
  <si>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</si>
  <si>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</si>
  <si>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</si>
  <si>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</si>
  <si>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</si>
  <si>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</si>
  <si>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</si>
  <si>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</si>
  <si>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</si>
  <si>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</si>
  <si>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</si>
  <si>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</si>
  <si>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</si>
  <si>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</si>
  <si>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</si>
  <si>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</si>
  <si>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</si>
  <si>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</si>
  <si>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</si>
  <si>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</si>
  <si>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</si>
  <si>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</si>
  <si>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</si>
  <si>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</si>
  <si>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</si>
  <si>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</si>
  <si>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</si>
  <si>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</si>
  <si>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</si>
  <si>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</si>
  <si>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</si>
  <si>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</si>
  <si>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</si>
  <si>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</si>
  <si>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</si>
  <si>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</si>
  <si>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</si>
  <si>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</si>
  <si>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</si>
  <si>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</si>
  <si>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</si>
  <si>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</si>
  <si>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</si>
  <si>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</si>
  <si>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</si>
  <si>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</si>
  <si>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</si>
  <si>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</si>
  <si>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</si>
  <si>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</si>
  <si>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</si>
  <si>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</si>
  <si>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</si>
  <si>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</si>
  <si>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</si>
  <si>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</si>
  <si>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</si>
  <si>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</si>
  <si>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</si>
  <si>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</si>
  <si>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</si>
  <si>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</si>
  <si>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</si>
  <si>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</si>
  <si>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</si>
  <si>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</si>
  <si>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</si>
  <si>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</si>
  <si>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</si>
  <si>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</si>
  <si>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</si>
  <si>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</si>
  <si>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</si>
  <si>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</si>
  <si>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</si>
  <si>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</si>
  <si>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</si>
  <si>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</si>
  <si>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</si>
  <si>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</si>
  <si>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</si>
  <si>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</si>
  <si>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</si>
  <si>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</si>
  <si>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</si>
  <si>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</si>
  <si>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</si>
  <si>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</si>
  <si>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</si>
  <si>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</si>
  <si>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</si>
  <si>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</si>
  <si>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</si>
  <si>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</si>
  <si>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</si>
  <si>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</si>
  <si>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</si>
  <si>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</si>
  <si>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</si>
  <si>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</si>
  <si>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</si>
  <si>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</si>
  <si>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</si>
  <si>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</si>
  <si>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</si>
  <si>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</si>
  <si>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</si>
  <si>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</si>
  <si>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</si>
  <si>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</si>
  <si>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</si>
  <si>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</si>
  <si>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</si>
  <si>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</si>
  <si>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</si>
  <si>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</si>
  <si>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</si>
  <si>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</si>
  <si>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</si>
  <si>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</si>
  <si>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</si>
  <si>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</si>
  <si>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</si>
  <si>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</si>
  <si>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</si>
  <si>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</si>
  <si>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</si>
  <si>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</si>
  <si>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</si>
  <si>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</si>
  <si>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</si>
  <si>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</si>
  <si>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</si>
  <si>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</si>
  <si>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</si>
  <si>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</si>
  <si>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</si>
  <si>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</si>
  <si>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</si>
  <si>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</si>
  <si>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</si>
  <si>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</si>
  <si>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</si>
  <si>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</si>
  <si>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</si>
  <si>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</si>
  <si>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</si>
  <si>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</si>
  <si>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</si>
  <si>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</si>
  <si>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</si>
  <si>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</si>
  <si>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</si>
  <si>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</si>
  <si>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</si>
  <si>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</si>
  <si>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</si>
  <si>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</si>
  <si>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</si>
  <si>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</si>
  <si>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</si>
  <si>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</si>
  <si>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</si>
  <si>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</si>
  <si>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</si>
  <si>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</si>
  <si>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</si>
  <si>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</si>
  <si>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</si>
  <si>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</si>
  <si>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</si>
  <si>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</si>
  <si>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</si>
  <si>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</si>
  <si>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</si>
  <si>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</si>
  <si>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</si>
  <si>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</si>
  <si>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</si>
  <si>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</si>
  <si>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</si>
  <si>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</si>
  <si>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</si>
  <si>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</si>
  <si>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</si>
  <si>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</si>
  <si>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</si>
  <si>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</si>
  <si>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</si>
  <si>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</si>
  <si>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</si>
  <si>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</si>
  <si>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</si>
  <si>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</si>
  <si>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</si>
  <si>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</si>
  <si>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</si>
  <si>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</si>
  <si>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</si>
  <si>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</si>
  <si>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</si>
  <si>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</si>
  <si>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</si>
  <si>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</si>
  <si>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</si>
  <si>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</si>
  <si>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</si>
  <si>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</si>
  <si>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</si>
  <si>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</si>
  <si>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</si>
  <si>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</si>
  <si>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</si>
  <si>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</si>
  <si>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</si>
  <si>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</si>
  <si>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</si>
  <si>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</si>
  <si>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</si>
  <si>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</si>
  <si>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</si>
  <si>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</si>
  <si>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</si>
  <si>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</si>
  <si>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</si>
  <si>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</si>
  <si>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</si>
  <si>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</si>
  <si>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</si>
  <si>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</si>
  <si>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</si>
  <si>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</si>
  <si>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</si>
  <si>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</si>
  <si>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</si>
  <si>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</si>
  <si>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</si>
  <si>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</si>
  <si>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</si>
  <si>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</si>
  <si>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</si>
  <si>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</si>
  <si>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</si>
  <si>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</si>
  <si>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</si>
  <si>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</si>
  <si>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</si>
  <si>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</si>
  <si>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</si>
  <si>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</si>
  <si>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</si>
  <si>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</si>
  <si>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</si>
  <si>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</si>
  <si>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</si>
  <si>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</si>
  <si>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</si>
  <si>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</si>
  <si>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</si>
  <si>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</si>
  <si>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</si>
  <si>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</si>
  <si>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</si>
  <si>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</si>
  <si>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</si>
  <si>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</si>
  <si>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</si>
  <si>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</si>
  <si>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</si>
  <si>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</si>
  <si>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</si>
  <si>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</si>
  <si>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</si>
  <si>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</si>
  <si>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</si>
  <si>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</si>
  <si>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</si>
  <si>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</si>
  <si>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</si>
  <si>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</si>
  <si>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</si>
  <si>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</si>
  <si>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</si>
  <si>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</si>
  <si>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</si>
  <si>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</si>
  <si>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</si>
  <si>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</si>
  <si>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</si>
  <si>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</si>
  <si>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</si>
  <si>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</si>
  <si>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</si>
  <si>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</si>
  <si>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</si>
  <si>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</si>
  <si>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</si>
  <si>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</si>
  <si>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</si>
  <si>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</si>
  <si>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</si>
  <si>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</si>
  <si>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</si>
  <si>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</si>
  <si>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</si>
  <si>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</si>
  <si>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</si>
  <si>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</si>
  <si>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</si>
  <si>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</si>
  <si>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</si>
  <si>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</si>
  <si>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</si>
  <si>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</si>
  <si>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</si>
  <si>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</si>
  <si>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</si>
  <si>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</si>
  <si>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</si>
  <si>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</si>
  <si>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</si>
  <si>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</si>
  <si>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</si>
  <si>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</si>
  <si>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</si>
  <si>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</si>
  <si>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</si>
  <si>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</si>
  <si>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</si>
  <si>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</si>
  <si>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</si>
  <si>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</si>
  <si>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</si>
  <si>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</si>
  <si>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</si>
  <si>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</si>
  <si>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</si>
  <si>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</si>
  <si>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</si>
  <si>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</si>
  <si>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</si>
  <si>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</si>
  <si>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</si>
  <si>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</si>
  <si>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</si>
  <si>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</si>
  <si>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</si>
  <si>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</si>
  <si>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</si>
  <si>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</si>
  <si>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</si>
  <si>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</si>
  <si>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</si>
  <si>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</si>
  <si>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</si>
  <si>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</si>
  <si>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</si>
  <si>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</si>
  <si>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</si>
  <si>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</si>
  <si>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</si>
  <si>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</si>
  <si>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</si>
  <si>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</si>
  <si>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</si>
  <si>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</si>
  <si>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</si>
  <si>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</si>
  <si>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</si>
  <si>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</si>
  <si>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</si>
  <si>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</si>
  <si>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</si>
  <si>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</si>
  <si>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</si>
  <si>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</si>
  <si>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</si>
  <si>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</si>
  <si>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</si>
  <si>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</si>
  <si>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</si>
  <si>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</si>
  <si>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</si>
  <si>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</si>
  <si>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</si>
  <si>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</si>
  <si>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</si>
  <si>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</si>
  <si>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</si>
  <si>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</si>
  <si>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</si>
  <si>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</si>
  <si>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</si>
  <si>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</si>
  <si>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</si>
  <si>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</si>
  <si>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</si>
  <si>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</si>
  <si>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</si>
  <si>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</si>
  <si>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</si>
  <si>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</si>
  <si>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</si>
  <si>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</si>
  <si>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</si>
  <si>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</si>
  <si>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</si>
  <si>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</si>
  <si>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</si>
  <si>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</si>
  <si>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</si>
  <si>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</si>
  <si>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</si>
  <si>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</si>
  <si>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</si>
  <si>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</si>
  <si>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</si>
  <si>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</si>
  <si>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</si>
  <si>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</si>
  <si>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</si>
  <si>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</si>
  <si>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</si>
  <si>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</si>
  <si>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</si>
  <si>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</si>
  <si>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</si>
  <si>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</si>
  <si>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</si>
  <si>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</si>
  <si>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</si>
  <si>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</si>
  <si>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</si>
  <si>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</si>
  <si>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</si>
  <si>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</si>
  <si>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</si>
  <si>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</si>
  <si>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</si>
  <si>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</si>
  <si>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</si>
  <si>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</si>
  <si>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</si>
  <si>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</si>
  <si>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</si>
  <si>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</si>
  <si>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</si>
  <si>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</si>
  <si>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</si>
  <si>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</si>
  <si>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</si>
  <si>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</si>
  <si>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</si>
  <si>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</si>
  <si>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</si>
  <si>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</si>
  <si>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</si>
  <si>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</si>
  <si>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</si>
  <si>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</si>
  <si>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</si>
  <si>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</si>
  <si>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</si>
  <si>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</si>
  <si>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</si>
  <si>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</si>
  <si>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</si>
  <si>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</si>
  <si>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</si>
  <si>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</si>
  <si>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</si>
  <si>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</si>
  <si>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</si>
  <si>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</si>
  <si>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</si>
  <si>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</si>
  <si>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</si>
  <si>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</si>
  <si>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</si>
  <si>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</si>
  <si>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</si>
  <si>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</si>
  <si>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</si>
  <si>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</si>
  <si>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</si>
  <si>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</si>
  <si>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</si>
  <si>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</si>
  <si>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</si>
  <si>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</si>
  <si>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</si>
  <si>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</si>
  <si>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</si>
  <si>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</si>
  <si>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</si>
  <si>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</si>
  <si>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</si>
  <si>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</si>
  <si>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</si>
  <si>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</si>
  <si>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</si>
  <si>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</si>
  <si>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</si>
  <si>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</si>
  <si>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</si>
  <si>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</si>
  <si>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</si>
  <si>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</si>
  <si>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</si>
  <si>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</si>
  <si>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</si>
  <si>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</si>
  <si>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</si>
  <si>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</si>
  <si>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</si>
  <si>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</si>
  <si>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</si>
  <si>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</si>
  <si>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</si>
  <si>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</si>
  <si>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</si>
  <si>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</si>
  <si>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</si>
  <si>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</si>
  <si>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</si>
  <si>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</si>
  <si>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</si>
  <si>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</si>
  <si>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</si>
  <si>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</si>
  <si>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</si>
  <si>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</si>
  <si>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</si>
  <si>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</si>
  <si>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</si>
  <si>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</si>
  <si>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</si>
  <si>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</si>
  <si>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</si>
  <si>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</si>
  <si>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</si>
  <si>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</si>
  <si>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</si>
  <si>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</si>
  <si>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</si>
  <si>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</si>
  <si>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</si>
  <si>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</si>
  <si>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</si>
  <si>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</si>
  <si>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</si>
  <si>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</si>
  <si>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</si>
  <si>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</si>
  <si>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</si>
  <si>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</si>
  <si>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</si>
  <si>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</si>
  <si>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</si>
  <si>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</si>
  <si>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</si>
  <si>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</si>
  <si>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</si>
  <si>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</si>
  <si>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</si>
  <si>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</si>
  <si>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</si>
  <si>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</si>
  <si>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</si>
  <si>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</si>
  <si>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</si>
  <si>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</si>
  <si>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</si>
  <si>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</si>
  <si>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</si>
  <si>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</si>
  <si>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</si>
  <si>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</si>
  <si>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</si>
  <si>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</si>
  <si>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</si>
  <si>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</si>
  <si>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</si>
  <si>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</si>
  <si>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</si>
  <si>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</si>
  <si>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</si>
  <si>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</si>
  <si>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</si>
  <si>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</si>
  <si>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</si>
  <si>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</si>
  <si>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</si>
  <si>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</si>
  <si>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</si>
  <si>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</si>
  <si>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</si>
  <si>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</si>
  <si>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</si>
  <si>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</si>
  <si>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</si>
  <si>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</si>
  <si>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</si>
  <si>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</si>
  <si>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</si>
  <si>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</si>
  <si>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</si>
  <si>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</si>
  <si>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</si>
  <si>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</si>
  <si>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</si>
  <si>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</si>
  <si>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</si>
  <si>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</si>
  <si>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</si>
  <si>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</si>
  <si>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</si>
  <si>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</si>
  <si>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</si>
  <si>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</si>
  <si>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</si>
  <si>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</si>
  <si>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</si>
  <si>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</si>
  <si>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</si>
  <si>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</si>
  <si>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</si>
  <si>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</si>
  <si>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</si>
  <si>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</si>
  <si>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</si>
  <si>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</si>
  <si>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</si>
  <si>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</si>
  <si>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</si>
  <si>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</si>
  <si>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</si>
  <si>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</si>
  <si>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</si>
  <si>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</si>
  <si>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</si>
  <si>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</si>
  <si>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</si>
  <si>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</si>
  <si>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</si>
  <si>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</si>
  <si>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</si>
  <si>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</si>
  <si>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</si>
  <si>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</si>
  <si>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</si>
  <si>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</si>
  <si>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</si>
  <si>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</si>
  <si>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</si>
  <si>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</si>
  <si>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</si>
  <si>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</si>
  <si>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</si>
  <si>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</si>
  <si>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</si>
  <si>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</si>
  <si>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</si>
  <si>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</si>
  <si>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</si>
  <si>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</si>
  <si>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</si>
  <si>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</si>
  <si>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</si>
  <si>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</si>
  <si>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</si>
  <si>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</si>
  <si>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</si>
  <si>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</si>
  <si>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</si>
  <si>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</si>
  <si>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</si>
  <si>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</si>
  <si>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</si>
  <si>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</si>
  <si>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</si>
  <si>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</si>
  <si>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</si>
  <si>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</si>
  <si>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</si>
  <si>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</si>
  <si>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</si>
  <si>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</si>
  <si>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</si>
  <si>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</si>
  <si>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</si>
  <si>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</si>
  <si>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</si>
  <si>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</si>
  <si>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</si>
  <si>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</si>
  <si>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</si>
  <si>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</si>
  <si>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</si>
  <si>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</si>
  <si>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</si>
  <si>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</si>
  <si>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</si>
  <si>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</si>
  <si>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</si>
  <si>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</si>
  <si>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</si>
  <si>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</si>
  <si>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</si>
  <si>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</si>
  <si>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</si>
  <si>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</si>
  <si>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</si>
  <si>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</si>
  <si>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</si>
  <si>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</si>
  <si>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</si>
  <si>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</si>
  <si>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</si>
  <si>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</si>
  <si>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</si>
  <si>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</si>
  <si>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</si>
  <si>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</si>
  <si>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</si>
  <si>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</si>
  <si>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</si>
  <si>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</si>
  <si>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</si>
  <si>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</si>
  <si>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</si>
  <si>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</si>
  <si>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</si>
  <si>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</si>
  <si>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</si>
  <si>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</si>
  <si>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</si>
  <si>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</si>
  <si>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</si>
  <si>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</si>
  <si>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</si>
  <si>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</si>
  <si>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</si>
  <si>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</si>
  <si>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</si>
  <si>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</si>
  <si>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</si>
  <si>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</si>
  <si>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</si>
  <si>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</si>
  <si>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</si>
  <si>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</si>
  <si>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</si>
  <si>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</si>
  <si>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</si>
  <si>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</si>
  <si>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</si>
  <si>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</si>
  <si>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</si>
  <si>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</si>
  <si>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</si>
  <si>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</si>
  <si>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</si>
  <si>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</si>
  <si>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</si>
  <si>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</si>
  <si>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</si>
  <si>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</si>
  <si>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</si>
  <si>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</si>
  <si>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</si>
  <si>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</si>
  <si>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</si>
  <si>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</si>
  <si>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</si>
  <si>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</si>
  <si>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</si>
  <si>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</si>
  <si>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</si>
  <si>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</si>
  <si>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</si>
  <si>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</si>
  <si>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</si>
  <si>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</si>
  <si>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</si>
  <si>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</si>
  <si>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</si>
  <si>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</si>
  <si>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</si>
  <si>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</si>
  <si>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</si>
  <si>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</si>
  <si>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</si>
  <si>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</si>
  <si>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</si>
  <si>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</si>
  <si>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</si>
  <si>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</si>
  <si>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</si>
  <si>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</si>
  <si>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</si>
  <si>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</si>
  <si>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</si>
  <si>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</si>
  <si>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</si>
  <si>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</si>
  <si>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</si>
  <si>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</si>
  <si>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</si>
  <si>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</si>
  <si>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</si>
  <si>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</si>
  <si>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</si>
  <si>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</si>
  <si>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</si>
  <si>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</si>
  <si>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</si>
  <si>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</si>
  <si>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</si>
  <si>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</si>
  <si>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</si>
  <si>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</si>
  <si>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</si>
  <si>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</si>
  <si>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</si>
  <si>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</si>
  <si>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</si>
  <si>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</si>
  <si>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</si>
  <si>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</si>
  <si>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</si>
  <si>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</si>
  <si>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</si>
  <si>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</si>
  <si>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</si>
  <si>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</si>
  <si>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</si>
  <si>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</si>
  <si>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</si>
  <si>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</si>
  <si>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</si>
  <si>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</si>
  <si>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</si>
  <si>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</si>
  <si>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</si>
  <si>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</si>
  <si>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</si>
  <si>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</si>
  <si>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</si>
  <si>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</si>
  <si>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</si>
  <si>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</si>
  <si>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</si>
  <si>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</si>
  <si>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</si>
  <si>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</si>
  <si>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</si>
  <si>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</si>
  <si>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</si>
  <si>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</si>
  <si>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</si>
  <si>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</si>
  <si>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</si>
  <si>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</si>
  <si>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</si>
  <si>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</si>
  <si>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</si>
  <si>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</si>
  <si>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</si>
  <si>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</si>
  <si>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</si>
  <si>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</si>
  <si>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</si>
  <si>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</si>
  <si>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</si>
  <si>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</si>
  <si>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</si>
  <si>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</si>
  <si>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</si>
  <si>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</si>
  <si>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</si>
  <si>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</si>
  <si>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</si>
  <si>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</si>
  <si>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</si>
  <si>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</si>
  <si>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</si>
  <si>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</si>
  <si>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</si>
  <si>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</si>
  <si>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</si>
  <si>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</si>
  <si>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</si>
  <si>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</si>
  <si>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</si>
  <si>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</si>
  <si>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</si>
  <si>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</si>
  <si>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</si>
  <si>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</si>
  <si>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</si>
  <si>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</si>
  <si>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</si>
  <si>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</si>
  <si>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</si>
  <si>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</si>
  <si>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</si>
  <si>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</si>
  <si>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</si>
  <si>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</si>
  <si>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</si>
  <si>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</si>
  <si>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</si>
  <si>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</si>
  <si>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</si>
  <si>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</si>
  <si>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</si>
  <si>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</si>
  <si>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</si>
  <si>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</si>
  <si>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</si>
  <si>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</si>
  <si>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</si>
  <si>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</si>
  <si>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</si>
  <si>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</si>
  <si>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</si>
  <si>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</si>
  <si>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</si>
  <si>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</si>
  <si>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</si>
  <si>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</si>
  <si>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</si>
  <si>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</si>
  <si>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</si>
  <si>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</si>
  <si>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</si>
  <si>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</si>
  <si>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</si>
  <si>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</si>
  <si>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</si>
  <si>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</si>
  <si>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</si>
  <si>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</si>
  <si>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</si>
  <si>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</si>
  <si>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</si>
  <si>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</si>
  <si>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</si>
  <si>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</si>
  <si>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</si>
  <si>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</si>
  <si>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</si>
  <si>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</si>
  <si>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</si>
  <si>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</si>
  <si>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</si>
  <si>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</si>
  <si>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</si>
  <si>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</si>
  <si>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</si>
  <si>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</si>
  <si>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</si>
  <si>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</si>
  <si>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</si>
  <si>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</si>
  <si>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</si>
  <si>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</si>
  <si>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</si>
  <si>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</si>
  <si>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</si>
  <si>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</si>
  <si>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</si>
  <si>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</si>
  <si>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</si>
  <si>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</si>
  <si>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</si>
  <si>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</si>
  <si>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</si>
  <si>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</si>
  <si>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</si>
  <si>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</si>
  <si>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</si>
  <si>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</si>
  <si>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</si>
  <si>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</si>
  <si>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</si>
  <si>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</si>
  <si>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</si>
  <si>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</si>
  <si>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</si>
  <si>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</si>
  <si>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</si>
  <si>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</si>
  <si>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</si>
  <si>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</si>
  <si>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</si>
  <si>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</si>
  <si>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</si>
  <si>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</si>
  <si>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</si>
  <si>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</si>
  <si>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</si>
  <si>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</si>
  <si>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</si>
  <si>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</si>
  <si>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</si>
  <si>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</si>
  <si>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</si>
  <si>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</si>
  <si>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</si>
  <si>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</si>
  <si>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</si>
  <si>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</si>
  <si>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</si>
  <si>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</si>
  <si>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</si>
  <si>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</si>
  <si>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</si>
  <si>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</si>
  <si>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</si>
  <si>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</si>
  <si>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</si>
  <si>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</si>
  <si>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</si>
  <si>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</si>
  <si>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</si>
  <si>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</si>
  <si>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</si>
  <si>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</si>
  <si>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</si>
  <si>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</si>
  <si>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</si>
  <si>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</si>
  <si>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</si>
  <si>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</si>
  <si>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</si>
  <si>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</si>
  <si>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</si>
  <si>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</si>
  <si>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</si>
  <si>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</si>
  <si>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</si>
  <si>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</si>
  <si>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</si>
  <si>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</si>
  <si>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</si>
  <si>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</si>
  <si>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</si>
  <si>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</si>
  <si>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</si>
  <si>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</si>
  <si>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</si>
  <si>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</si>
  <si>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</si>
  <si>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</si>
  <si>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</si>
  <si>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</si>
  <si>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</si>
  <si>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</si>
  <si>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</si>
  <si>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</si>
  <si>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</si>
  <si>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</si>
  <si>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</si>
  <si>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</si>
  <si>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</si>
  <si>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</si>
  <si>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</si>
  <si>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</si>
  <si>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</si>
  <si>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</si>
  <si>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</si>
  <si>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</si>
  <si>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</si>
  <si>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</si>
  <si>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</si>
  <si>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</si>
  <si>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</si>
  <si>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</si>
  <si>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</si>
  <si>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</si>
  <si>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</si>
  <si>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</si>
  <si>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</si>
  <si>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</si>
  <si>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</si>
  <si>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</si>
  <si>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</si>
  <si>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</si>
  <si>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</si>
  <si>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</si>
  <si>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</si>
  <si>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</si>
  <si>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</si>
  <si>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</si>
  <si>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</si>
  <si>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</si>
  <si>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</si>
  <si>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</si>
  <si>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</si>
  <si>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</si>
  <si>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</si>
  <si>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</si>
  <si>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</si>
  <si>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</si>
  <si>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</si>
  <si>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</si>
  <si>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</si>
  <si>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</si>
  <si>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</si>
  <si>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</si>
  <si>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</si>
  <si>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</si>
  <si>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</si>
  <si>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</si>
  <si>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</si>
  <si>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</si>
  <si>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</si>
  <si>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</si>
  <si>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</si>
  <si>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</si>
  <si>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</si>
  <si>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</si>
  <si>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</si>
  <si>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</si>
  <si>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</si>
  <si>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</si>
  <si>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</si>
  <si>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</si>
  <si>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</si>
  <si>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</si>
  <si>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</si>
  <si>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</si>
  <si>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</si>
  <si>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</si>
  <si>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</si>
  <si>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</si>
  <si>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</si>
  <si>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</si>
  <si>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</si>
  <si>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</si>
  <si>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</si>
  <si>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</si>
  <si>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</si>
  <si>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</si>
  <si>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</si>
  <si>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</si>
  <si>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</si>
  <si>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</si>
  <si>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</si>
  <si>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</si>
  <si>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</si>
  <si>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</si>
  <si>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</si>
  <si>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</si>
  <si>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</si>
  <si>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</si>
  <si>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</si>
  <si>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</si>
  <si>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</si>
  <si>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</si>
  <si>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</si>
  <si>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</si>
  <si>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</si>
  <si>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</si>
  <si>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</si>
  <si>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</si>
  <si>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</si>
  <si>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</si>
  <si>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</si>
  <si>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</si>
  <si>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</si>
  <si>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</si>
  <si>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</si>
  <si>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</si>
  <si>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</si>
  <si>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</si>
  <si>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</si>
  <si>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</si>
  <si>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</si>
  <si>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</si>
  <si>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</si>
  <si>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</si>
  <si>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</si>
  <si>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</si>
  <si>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</si>
  <si>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</si>
  <si>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</si>
  <si>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</si>
  <si>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</si>
  <si>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</si>
  <si>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</si>
  <si>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</si>
  <si>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</si>
  <si>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</si>
  <si>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</si>
  <si>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</si>
  <si>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</si>
  <si>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</si>
  <si>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</si>
  <si>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</si>
  <si>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</si>
  <si>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</si>
  <si>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</si>
  <si>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</si>
  <si>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</si>
  <si>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</si>
  <si>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</si>
  <si>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</si>
  <si>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</si>
  <si>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</si>
  <si>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</si>
  <si>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</si>
  <si>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</si>
  <si>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</si>
  <si>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</si>
  <si>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</si>
  <si>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</si>
  <si>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</si>
  <si>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</si>
  <si>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</si>
  <si>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</si>
  <si>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</si>
  <si>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</si>
  <si>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</si>
  <si>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</si>
  <si>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</si>
  <si>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</si>
  <si>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</si>
  <si>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</si>
  <si>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</si>
  <si>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</si>
  <si>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</si>
  <si>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</si>
  <si>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</si>
  <si>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</si>
  <si>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</si>
  <si>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</si>
  <si>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</si>
  <si>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</si>
  <si>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</si>
  <si>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</si>
  <si>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</si>
  <si>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</si>
  <si>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</si>
  <si>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</si>
  <si>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</si>
  <si>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</si>
  <si>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</si>
  <si>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</si>
  <si>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</si>
  <si>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</si>
  <si>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</si>
  <si>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</si>
  <si>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</si>
  <si>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</si>
  <si>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</si>
  <si>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</si>
  <si>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</si>
  <si>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</si>
  <si>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</si>
  <si>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</si>
  <si>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</si>
  <si>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</si>
  <si>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</si>
  <si>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</si>
  <si>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</si>
  <si>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</si>
  <si>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</si>
  <si>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</si>
  <si>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</si>
  <si>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</si>
  <si>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</si>
  <si>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</si>
  <si>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</si>
  <si>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</si>
  <si>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</si>
  <si>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</si>
  <si>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</si>
  <si>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</si>
  <si>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</si>
  <si>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</si>
  <si>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</si>
  <si>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</si>
  <si>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</si>
  <si>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</si>
  <si>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</si>
  <si>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</si>
  <si>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</si>
  <si>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</si>
  <si>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</si>
  <si>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</si>
  <si>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</si>
  <si>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</si>
  <si>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</si>
  <si>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</si>
  <si>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</si>
  <si>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</si>
  <si>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</si>
  <si>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</si>
  <si>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</si>
  <si>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</si>
  <si>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</si>
  <si>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</si>
  <si>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</si>
  <si>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</si>
  <si>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</si>
  <si>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</si>
  <si>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</si>
  <si>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</si>
  <si>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</si>
  <si>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</si>
  <si>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</si>
  <si>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</si>
  <si>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</si>
  <si>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</si>
  <si>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</si>
  <si>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</si>
  <si>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</si>
  <si>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</si>
  <si>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</si>
  <si>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</si>
  <si>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</si>
  <si>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</si>
  <si>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</si>
  <si>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</si>
  <si>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</si>
  <si>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</si>
  <si>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</si>
  <si>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</si>
  <si>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</si>
  <si>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</si>
  <si>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</si>
  <si>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</si>
  <si>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</si>
  <si>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</si>
  <si>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</si>
  <si>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</si>
  <si>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</si>
  <si>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</si>
  <si>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</si>
  <si>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</si>
  <si>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</si>
  <si>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</si>
  <si>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</si>
  <si>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</si>
  <si>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</si>
  <si>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</si>
  <si>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</si>
  <si>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</si>
  <si>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</si>
  <si>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</si>
  <si>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</si>
  <si>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</si>
  <si>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</si>
  <si>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</si>
  <si>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</si>
  <si>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</si>
  <si>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</si>
  <si>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</si>
  <si>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</si>
  <si>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</si>
  <si>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</si>
  <si>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</si>
  <si>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</si>
  <si>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</si>
  <si>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</si>
  <si>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</si>
  <si>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</si>
  <si>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</si>
  <si>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</si>
  <si>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</si>
  <si>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</si>
  <si>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</si>
  <si>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</si>
  <si>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</si>
  <si>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</si>
  <si>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</si>
  <si>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</si>
  <si>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</si>
  <si>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</si>
  <si>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</si>
  <si>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</si>
  <si>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</si>
  <si>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</si>
  <si>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</si>
  <si>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</si>
  <si>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</si>
  <si>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</si>
  <si>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</si>
  <si>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</si>
  <si>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</si>
  <si>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</si>
  <si>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</si>
  <si>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</si>
  <si>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</si>
  <si>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</si>
  <si>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</si>
  <si>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</si>
  <si>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</si>
  <si>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</si>
  <si>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</si>
  <si>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</si>
  <si>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</si>
  <si>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</si>
  <si>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</si>
  <si>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</si>
  <si>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</si>
  <si>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</si>
  <si>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</si>
  <si>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</si>
  <si>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</si>
  <si>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</si>
  <si>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</si>
  <si>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</si>
  <si>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</si>
  <si>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</si>
  <si>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</si>
  <si>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</si>
  <si>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</si>
  <si>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</si>
  <si>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</si>
  <si>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</si>
  <si>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</si>
  <si>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</si>
  <si>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</si>
  <si>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</si>
  <si>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</si>
  <si>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</si>
  <si>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</si>
  <si>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</si>
  <si>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</si>
  <si>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</si>
  <si>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</si>
  <si>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</si>
  <si>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</si>
  <si>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</si>
  <si>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</si>
  <si>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</si>
  <si>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</si>
  <si>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</si>
  <si>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</si>
  <si>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</si>
  <si>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</si>
  <si>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</si>
  <si>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</si>
  <si>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</si>
  <si>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</si>
  <si>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</si>
  <si>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</si>
  <si>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</si>
  <si>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</si>
  <si>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</si>
  <si>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</si>
  <si>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</si>
  <si>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</si>
  <si>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</si>
  <si>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</si>
  <si>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</si>
  <si>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</si>
  <si>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</si>
  <si>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</si>
  <si>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</si>
  <si>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</si>
  <si>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</si>
  <si>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</si>
  <si>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</si>
  <si>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</si>
  <si>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</si>
  <si>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</si>
  <si>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</si>
  <si>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</si>
  <si>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</si>
  <si>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</si>
  <si>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</si>
  <si>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</si>
  <si>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</si>
  <si>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</si>
  <si>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</si>
  <si>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</si>
  <si>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</si>
  <si>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</si>
  <si>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</si>
  <si>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</si>
  <si>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</si>
  <si>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</si>
  <si>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</si>
  <si>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</si>
  <si>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</si>
  <si>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</si>
  <si>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</si>
  <si>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</si>
  <si>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</si>
  <si>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</si>
  <si>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</si>
  <si>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</si>
  <si>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</si>
  <si>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</si>
  <si>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</si>
  <si>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</si>
  <si>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</si>
  <si>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</si>
  <si>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</si>
  <si>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</si>
  <si>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</si>
  <si>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</si>
  <si>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</si>
  <si>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</si>
  <si>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</si>
  <si>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</si>
  <si>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</si>
  <si>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</si>
  <si>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</si>
  <si>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</si>
  <si>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</si>
  <si>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</si>
  <si>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</si>
  <si>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</si>
  <si>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</si>
  <si>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</si>
  <si>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</si>
  <si>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</si>
  <si>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</si>
  <si>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</si>
  <si>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</si>
  <si>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</si>
  <si>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</si>
  <si>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</si>
  <si>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</si>
  <si>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</si>
  <si>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</si>
  <si>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</si>
  <si>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</si>
  <si>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</si>
  <si>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</si>
  <si>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</si>
  <si>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</si>
  <si>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</si>
  <si>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</si>
  <si>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</si>
  <si>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</si>
  <si>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</si>
  <si>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</si>
  <si>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</si>
  <si>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</si>
  <si>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</si>
  <si>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</si>
  <si>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</si>
  <si>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</si>
  <si>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</si>
  <si>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</si>
  <si>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</si>
  <si>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</si>
  <si>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</si>
  <si>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</si>
  <si>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</si>
  <si>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</si>
  <si>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</si>
  <si>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</si>
  <si>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</si>
  <si>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</si>
  <si>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</si>
  <si>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</si>
  <si>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</si>
  <si>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</si>
  <si>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</si>
  <si>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</si>
  <si>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</si>
  <si>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</si>
  <si>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</si>
  <si>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</si>
  <si>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</si>
  <si>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</si>
  <si>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</si>
  <si>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</si>
  <si>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</si>
  <si>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</si>
  <si>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</si>
  <si>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</si>
  <si>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</si>
  <si>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</si>
  <si>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</si>
  <si>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</si>
  <si>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</si>
  <si>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</si>
  <si>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</si>
  <si>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</si>
  <si>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</si>
  <si>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</si>
  <si>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</si>
  <si>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</si>
  <si>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</si>
  <si>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</si>
  <si>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</si>
  <si>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</si>
  <si>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</si>
  <si>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</si>
  <si>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</si>
  <si>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</si>
  <si>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</si>
  <si>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</si>
  <si>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</si>
  <si>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</si>
  <si>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</si>
  <si>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</si>
  <si>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</si>
  <si>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</si>
  <si>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</si>
  <si>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</si>
  <si>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</si>
  <si>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</si>
  <si>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</si>
  <si>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</si>
  <si>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</si>
  <si>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</si>
  <si>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</si>
  <si>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</si>
  <si>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</si>
  <si>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</si>
  <si>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</si>
  <si>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</si>
  <si>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</si>
  <si>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</si>
  <si>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</si>
  <si>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</si>
  <si>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</si>
  <si>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</si>
  <si>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</si>
  <si>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</si>
  <si>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</si>
  <si>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</si>
  <si>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</si>
  <si>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</si>
  <si>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</si>
  <si>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</si>
  <si>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</si>
  <si>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</si>
  <si>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</si>
  <si>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</si>
  <si>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</si>
  <si>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</si>
  <si>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</si>
  <si>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</si>
  <si>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</si>
  <si>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</si>
  <si>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</si>
  <si>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</si>
  <si>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</si>
  <si>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</si>
  <si>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</si>
  <si>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</si>
  <si>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</si>
  <si>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</si>
  <si>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</si>
  <si>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</si>
  <si>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</si>
  <si>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</si>
  <si>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</si>
  <si>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</si>
  <si>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</si>
  <si>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</si>
  <si>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</si>
  <si>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</si>
  <si>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</si>
  <si>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</si>
  <si>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</si>
  <si>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</si>
  <si>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</si>
  <si>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</si>
  <si>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</si>
  <si>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</si>
  <si>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</si>
  <si>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</si>
  <si>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</si>
  <si>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</si>
  <si>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</si>
  <si>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</si>
  <si>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</si>
  <si>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</si>
  <si>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</si>
  <si>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</si>
  <si>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</si>
  <si>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</si>
  <si>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</si>
  <si>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</si>
  <si>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</si>
  <si>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</si>
  <si>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</si>
  <si>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</si>
  <si>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</si>
  <si>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</si>
  <si>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</si>
  <si>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</si>
  <si>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</si>
  <si>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</si>
  <si>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</si>
  <si>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</si>
  <si>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</si>
  <si>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</si>
  <si>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</si>
  <si>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</si>
  <si>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</si>
  <si>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</si>
  <si>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</si>
  <si>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</si>
  <si>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</si>
  <si>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</si>
  <si>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</si>
  <si>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</si>
  <si>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</si>
  <si>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</si>
  <si>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</si>
  <si>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</si>
  <si>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</si>
  <si>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</si>
  <si>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</si>
  <si>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</si>
  <si>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</si>
  <si>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</si>
  <si>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</si>
  <si>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</si>
  <si>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</si>
  <si>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</si>
  <si>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</si>
  <si>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</si>
  <si>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</si>
  <si>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</si>
  <si>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</si>
  <si>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</si>
  <si>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</si>
  <si>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</si>
  <si>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</si>
  <si>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</si>
  <si>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</si>
  <si>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</si>
  <si>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</si>
  <si>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</si>
  <si>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</si>
  <si>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</si>
  <si>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</si>
  <si>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</si>
  <si>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</si>
  <si>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</si>
  <si>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</si>
  <si>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</si>
  <si>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</si>
  <si>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</si>
  <si>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</si>
  <si>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</si>
  <si>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</si>
  <si>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</si>
  <si>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</si>
  <si>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</si>
  <si>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</si>
  <si>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</si>
  <si>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</si>
  <si>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</si>
  <si>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</si>
  <si>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</si>
  <si>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</si>
  <si>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</si>
  <si>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</si>
  <si>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</si>
  <si>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</si>
  <si>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</si>
  <si>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</si>
  <si>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</si>
  <si>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</si>
  <si>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</si>
  <si>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</si>
  <si>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</si>
  <si>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</si>
  <si>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</si>
  <si>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</si>
  <si>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</si>
  <si>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</si>
  <si>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</si>
  <si>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</si>
  <si>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</si>
  <si>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</si>
  <si>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</si>
  <si>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</si>
  <si>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</si>
  <si>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</si>
  <si>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</si>
  <si>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</si>
  <si>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</si>
  <si>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</si>
  <si>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</si>
  <si>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</si>
  <si>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</si>
  <si>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</si>
  <si>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</si>
  <si>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</si>
  <si>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</si>
  <si>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</si>
  <si>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</si>
  <si>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</si>
  <si>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</si>
  <si>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</si>
  <si>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</si>
  <si>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</si>
  <si>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</si>
  <si>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</si>
  <si>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</si>
  <si>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</si>
  <si>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</si>
  <si>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</si>
  <si>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</si>
  <si>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</si>
  <si>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</si>
  <si>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</si>
  <si>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</si>
  <si>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</si>
  <si>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</si>
  <si>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</si>
  <si>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</si>
  <si>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</si>
  <si>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</si>
  <si>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</si>
  <si>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</si>
  <si>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</si>
  <si>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</si>
  <si>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</si>
  <si>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</si>
  <si>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</si>
  <si>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</si>
  <si>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</si>
  <si>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</si>
  <si>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</si>
  <si>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</si>
  <si>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</si>
  <si>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</si>
  <si>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</si>
  <si>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</si>
  <si>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</si>
  <si>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</si>
  <si>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</si>
  <si>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</si>
  <si>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</si>
  <si>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</si>
  <si>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</si>
  <si>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</si>
  <si>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</si>
  <si>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</si>
  <si>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</si>
  <si>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</si>
  <si>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</si>
  <si>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</si>
  <si>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</si>
  <si>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</si>
  <si>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</si>
  <si>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</si>
  <si>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</si>
  <si>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</si>
  <si>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</si>
  <si>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</si>
  <si>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</si>
  <si>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</si>
  <si>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</si>
  <si>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</si>
  <si>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</si>
  <si>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</si>
  <si>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</si>
  <si>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</si>
  <si>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</si>
  <si>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</si>
  <si>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</si>
  <si>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</si>
  <si>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</si>
  <si>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</si>
  <si>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</si>
  <si>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</si>
  <si>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</si>
  <si>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</si>
  <si>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</si>
  <si>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</si>
  <si>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</si>
  <si>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</si>
  <si>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</si>
  <si>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</si>
  <si>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</si>
  <si>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</si>
  <si>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</si>
  <si>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</si>
  <si>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</si>
  <si>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</si>
  <si>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</si>
  <si>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</si>
  <si>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</si>
  <si>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</si>
  <si>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</si>
  <si>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</si>
  <si>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</si>
  <si>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</si>
  <si>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</si>
  <si>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</si>
  <si>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</si>
  <si>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</si>
  <si>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</si>
  <si>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</si>
  <si>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</si>
  <si>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</si>
  <si>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</si>
  <si>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</si>
  <si>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</si>
  <si>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</si>
  <si>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</si>
  <si>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</si>
  <si>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</si>
  <si>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</si>
  <si>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</si>
  <si>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</si>
  <si>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</si>
  <si>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</si>
  <si>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</si>
  <si>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</si>
  <si>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</si>
  <si>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</si>
  <si>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</si>
  <si>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</si>
  <si>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</si>
  <si>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</si>
  <si>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</si>
  <si>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</si>
  <si>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</si>
  <si>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</si>
  <si>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</si>
  <si>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</si>
  <si>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</si>
  <si>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</si>
  <si>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</si>
  <si>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</si>
  <si>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</si>
  <si>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</si>
  <si>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</si>
  <si>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M11 May</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</si>
</sst>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zoomScale="73" zoomScaleNormal="73" workbookViewId="0">
      <selection activeCell="B16" sqref="B16"/>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M11 May</v>
      </c>
      <c r="J9" s="20" t="str">
        <f>CONCATENATE("Actual Month ",B10)</f>
        <v>Actual Month M11 May</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NC074_OSA_2018_M11</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424086</v>
      </c>
      <c r="K15" s="12" t="s">
        <v>4669</v>
      </c>
      <c r="R15" s="17">
        <v>2009</v>
      </c>
      <c r="S15" s="27" t="s">
        <v>4029</v>
      </c>
      <c r="T15" s="12" t="s">
        <v>4295</v>
      </c>
    </row>
    <row r="16" spans="1:21" ht="12.95" customHeight="1" x14ac:dyDescent="0.2">
      <c r="E16" s="5" t="s">
        <v>4651</v>
      </c>
      <c r="G16" s="5" t="s">
        <v>4670</v>
      </c>
      <c r="H16" s="9" t="s">
        <v>4671</v>
      </c>
      <c r="I16" s="22">
        <v>0</v>
      </c>
      <c r="J16" s="22">
        <v>97</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200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83537</v>
      </c>
      <c r="K21" s="12" t="s">
        <v>4687</v>
      </c>
      <c r="R21" s="17">
        <v>2015</v>
      </c>
      <c r="S21" s="27" t="s">
        <v>4035</v>
      </c>
      <c r="T21" s="12" t="s">
        <v>4301</v>
      </c>
    </row>
    <row r="22" spans="5:20" ht="12.95" customHeight="1" x14ac:dyDescent="0.2">
      <c r="E22" s="5" t="s">
        <v>4651</v>
      </c>
      <c r="G22" s="5" t="s">
        <v>4688</v>
      </c>
      <c r="H22" s="9" t="s">
        <v>4689</v>
      </c>
      <c r="I22" s="22">
        <v>0</v>
      </c>
      <c r="J22" s="22">
        <v>20</v>
      </c>
      <c r="K22" s="12" t="s">
        <v>4690</v>
      </c>
      <c r="R22" s="17">
        <v>2016</v>
      </c>
      <c r="S22" s="27" t="s">
        <v>4036</v>
      </c>
      <c r="T22" s="12" t="s">
        <v>4302</v>
      </c>
    </row>
    <row r="23" spans="5:20" ht="12.95" customHeight="1" x14ac:dyDescent="0.2">
      <c r="E23" s="5" t="s">
        <v>4651</v>
      </c>
      <c r="G23" s="5" t="s">
        <v>4691</v>
      </c>
      <c r="H23" s="9" t="s">
        <v>4692</v>
      </c>
      <c r="I23" s="22">
        <v>0</v>
      </c>
      <c r="J23" s="22">
        <v>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507940</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507940</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507940</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285746</v>
      </c>
      <c r="K35" s="12" t="s">
        <v>1549</v>
      </c>
      <c r="S35" s="27" t="s">
        <v>4049</v>
      </c>
      <c r="T35" s="12" t="s">
        <v>4315</v>
      </c>
    </row>
    <row r="36" spans="5:20" ht="12.95" customHeight="1" x14ac:dyDescent="0.2">
      <c r="E36" s="5" t="s">
        <v>4651</v>
      </c>
      <c r="G36" s="5" t="s">
        <v>1550</v>
      </c>
      <c r="H36" s="9" t="s">
        <v>1551</v>
      </c>
      <c r="I36" s="22">
        <v>0</v>
      </c>
      <c r="J36" s="22">
        <v>71401</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219174</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87056</v>
      </c>
      <c r="K46" s="12" t="s">
        <v>1582</v>
      </c>
      <c r="S46" s="27" t="s">
        <v>4060</v>
      </c>
      <c r="T46" s="12" t="s">
        <v>4326</v>
      </c>
    </row>
    <row r="47" spans="5:20" ht="12.95" customHeight="1" x14ac:dyDescent="0.2">
      <c r="E47" s="5" t="s">
        <v>4651</v>
      </c>
      <c r="G47" s="5" t="s">
        <v>1583</v>
      </c>
      <c r="H47" s="9" t="s">
        <v>1584</v>
      </c>
      <c r="I47" s="22">
        <v>0</v>
      </c>
      <c r="J47" s="22">
        <v>119951</v>
      </c>
      <c r="K47" s="12" t="s">
        <v>1585</v>
      </c>
      <c r="S47" s="27" t="s">
        <v>4061</v>
      </c>
      <c r="T47" s="12" t="s">
        <v>4327</v>
      </c>
    </row>
    <row r="48" spans="5:20" ht="12.95" customHeight="1" x14ac:dyDescent="0.2">
      <c r="E48" s="5" t="s">
        <v>4651</v>
      </c>
      <c r="G48" s="5" t="s">
        <v>1586</v>
      </c>
      <c r="H48" s="9" t="s">
        <v>1587</v>
      </c>
      <c r="I48" s="22">
        <v>0</v>
      </c>
      <c r="J48" s="22">
        <v>101743</v>
      </c>
      <c r="K48" s="12" t="s">
        <v>1588</v>
      </c>
      <c r="S48" s="27" t="s">
        <v>4062</v>
      </c>
      <c r="T48" s="12" t="s">
        <v>4328</v>
      </c>
    </row>
    <row r="49" spans="5:20" ht="12.95" customHeight="1" x14ac:dyDescent="0.2">
      <c r="E49" s="5" t="s">
        <v>4651</v>
      </c>
      <c r="G49" s="5" t="s">
        <v>1589</v>
      </c>
      <c r="H49" s="9" t="s">
        <v>1590</v>
      </c>
      <c r="I49" s="22">
        <v>0</v>
      </c>
      <c r="J49" s="22">
        <v>159287</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1044358</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1044358</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-536418</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-536418</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-536418</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-536418</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16038</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20761</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1934</v>
      </c>
      <c r="K153" s="12" t="s">
        <v>1753</v>
      </c>
      <c r="S153" s="27" t="s">
        <v>4159</v>
      </c>
      <c r="T153" s="12" t="s">
        <v>4366</v>
      </c>
    </row>
    <row r="154" spans="5:20" ht="12.95" customHeight="1" x14ac:dyDescent="0.2">
      <c r="E154" s="5" t="s">
        <v>1743</v>
      </c>
      <c r="G154" s="5" t="s">
        <v>4682</v>
      </c>
      <c r="H154" s="9" t="s">
        <v>4683</v>
      </c>
      <c r="I154" s="22">
        <v>0</v>
      </c>
      <c r="J154" s="22">
        <v>26645</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3211361</v>
      </c>
      <c r="K156" s="12" t="s">
        <v>1756</v>
      </c>
      <c r="S156" s="27" t="s">
        <v>4162</v>
      </c>
      <c r="T156" s="12" t="s">
        <v>4369</v>
      </c>
    </row>
    <row r="157" spans="5:20" ht="12.95" customHeight="1" x14ac:dyDescent="0.2">
      <c r="E157" s="5" t="s">
        <v>1743</v>
      </c>
      <c r="G157" s="5" t="s">
        <v>4691</v>
      </c>
      <c r="H157" s="9" t="s">
        <v>4692</v>
      </c>
      <c r="I157" s="22">
        <v>0</v>
      </c>
      <c r="J157" s="22">
        <v>483093</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3759832</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3759832</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3759832</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174167</v>
      </c>
      <c r="K169" s="12" t="s">
        <v>1769</v>
      </c>
      <c r="S169" s="27" t="s">
        <v>4175</v>
      </c>
      <c r="T169" s="12" t="s">
        <v>4382</v>
      </c>
    </row>
    <row r="170" spans="5:20" ht="12.95" customHeight="1" x14ac:dyDescent="0.2">
      <c r="E170" s="5" t="s">
        <v>1743</v>
      </c>
      <c r="G170" s="5" t="s">
        <v>1550</v>
      </c>
      <c r="H170" s="9" t="s">
        <v>1551</v>
      </c>
      <c r="I170" s="22">
        <v>0</v>
      </c>
      <c r="J170" s="22">
        <v>39873</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24956</v>
      </c>
      <c r="K180" s="12" t="s">
        <v>1780</v>
      </c>
      <c r="S180" s="27" t="s">
        <v>4186</v>
      </c>
      <c r="T180" s="12" t="s">
        <v>4393</v>
      </c>
    </row>
    <row r="181" spans="5:20" ht="12.95" customHeight="1" x14ac:dyDescent="0.2">
      <c r="E181" s="5" t="s">
        <v>1743</v>
      </c>
      <c r="G181" s="5" t="s">
        <v>1583</v>
      </c>
      <c r="H181" s="9" t="s">
        <v>1584</v>
      </c>
      <c r="I181" s="22">
        <v>0</v>
      </c>
      <c r="J181" s="22">
        <v>92582</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368250</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699828</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699828</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3060004</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3060004</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3060004</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3060004</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315285</v>
      </c>
      <c r="K236" s="12" t="s">
        <v>1838</v>
      </c>
      <c r="S236" s="27" t="s">
        <v>4241</v>
      </c>
      <c r="T236" s="12" t="s">
        <v>4449</v>
      </c>
    </row>
    <row r="237" spans="5:20" ht="12.95" customHeight="1" x14ac:dyDescent="0.2">
      <c r="E237" s="5" t="s">
        <v>1812</v>
      </c>
      <c r="G237" s="5" t="s">
        <v>1550</v>
      </c>
      <c r="H237" s="9" t="s">
        <v>1551</v>
      </c>
      <c r="I237" s="22">
        <v>0</v>
      </c>
      <c r="J237" s="22">
        <v>53330</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33669</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402284</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402284</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-402284</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-402284</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-402284</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-402284</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240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68</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308</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308</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308</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111097</v>
      </c>
      <c r="K1040" s="12" t="s">
        <v>1043</v>
      </c>
      <c r="T1040" s="12" t="s">
        <v>1378</v>
      </c>
    </row>
    <row r="1041" spans="5:20" ht="12.95" customHeight="1" x14ac:dyDescent="0.2">
      <c r="E1041" s="5" t="s">
        <v>1017</v>
      </c>
      <c r="G1041" s="5" t="s">
        <v>1550</v>
      </c>
      <c r="H1041" s="9" t="s">
        <v>1551</v>
      </c>
      <c r="I1041" s="22">
        <v>0</v>
      </c>
      <c r="J1041" s="22">
        <v>17544</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692</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22675</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152008</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152008</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-151700</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-151700</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-151700</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-151700</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2283</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2283</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2283</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-2283</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-2283</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-2283</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-2283</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2030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2030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2030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2030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13612</v>
      </c>
      <c r="K1241" s="12" t="s">
        <v>1250</v>
      </c>
      <c r="T1241" s="12" t="s">
        <v>1378</v>
      </c>
    </row>
    <row r="1242" spans="5:20" ht="12.95" customHeight="1" x14ac:dyDescent="0.2">
      <c r="E1242" s="5" t="s">
        <v>1224</v>
      </c>
      <c r="G1242" s="5" t="s">
        <v>1550</v>
      </c>
      <c r="H1242" s="9" t="s">
        <v>1551</v>
      </c>
      <c r="I1242" s="22">
        <v>0</v>
      </c>
      <c r="J1242" s="22">
        <v>1674</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181</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2603</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18070</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18070</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-16040</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-16040</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-16040</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-16040</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470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470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470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-470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-470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-470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-470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0</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50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3</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53</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53</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53</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10520</v>
      </c>
      <c r="K2112" s="12" t="s">
        <v>3811</v>
      </c>
      <c r="T2112" s="12" t="s">
        <v>3191</v>
      </c>
    </row>
    <row r="2113" spans="5:20" ht="12.95" customHeight="1" x14ac:dyDescent="0.2">
      <c r="E2113" s="5" t="s">
        <v>599</v>
      </c>
      <c r="G2113" s="5" t="s">
        <v>1550</v>
      </c>
      <c r="H2113" s="9" t="s">
        <v>1551</v>
      </c>
      <c r="I2113" s="22">
        <v>0</v>
      </c>
      <c r="J2113" s="22">
        <v>1441</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1722</v>
      </c>
      <c r="K2123" s="12" t="s">
        <v>3822</v>
      </c>
      <c r="T2123" s="12" t="s">
        <v>3202</v>
      </c>
    </row>
    <row r="2124" spans="5:20" ht="12.95" customHeight="1" x14ac:dyDescent="0.2">
      <c r="E2124" s="5" t="s">
        <v>599</v>
      </c>
      <c r="G2124" s="5" t="s">
        <v>1583</v>
      </c>
      <c r="H2124" s="9" t="s">
        <v>1584</v>
      </c>
      <c r="I2124" s="22">
        <v>0</v>
      </c>
      <c r="J2124" s="22">
        <v>86</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6839</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20608</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20608</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-20555</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-20555</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-20555</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-20555</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249059</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249059</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249059</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249059</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253830</v>
      </c>
      <c r="K2447" s="12" t="s">
        <v>2429</v>
      </c>
      <c r="T2447" s="12" t="s">
        <v>3325</v>
      </c>
    </row>
    <row r="2448" spans="5:20" ht="12.95" customHeight="1" x14ac:dyDescent="0.2">
      <c r="E2448" s="5" t="s">
        <v>2403</v>
      </c>
      <c r="G2448" s="5" t="s">
        <v>1550</v>
      </c>
      <c r="H2448" s="9" t="s">
        <v>1551</v>
      </c>
      <c r="I2448" s="22">
        <v>0</v>
      </c>
      <c r="J2448" s="22">
        <v>34916</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0</v>
      </c>
      <c r="J2459" s="22">
        <v>1759</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98146</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388651</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388651</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-139592</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-139592</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-139592</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-139592</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322342</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155</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322497</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322497</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322497</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26283</v>
      </c>
      <c r="K2715" s="12" t="s">
        <v>2705</v>
      </c>
      <c r="T2715" s="12" t="s">
        <v>3392</v>
      </c>
    </row>
    <row r="2716" spans="5:20" ht="12.95" customHeight="1" x14ac:dyDescent="0.2">
      <c r="E2716" s="5" t="s">
        <v>2679</v>
      </c>
      <c r="G2716" s="5" t="s">
        <v>1550</v>
      </c>
      <c r="H2716" s="9" t="s">
        <v>1551</v>
      </c>
      <c r="I2716" s="22">
        <v>0</v>
      </c>
      <c r="J2716" s="22">
        <v>4177</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3912</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30240</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64612</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64612</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257885</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257885</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257885</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257885</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20539</v>
      </c>
      <c r="K2782" s="12" t="s">
        <v>2774</v>
      </c>
      <c r="T2782" s="12" t="s">
        <v>3459</v>
      </c>
    </row>
    <row r="2783" spans="5:20" ht="12.95" customHeight="1" x14ac:dyDescent="0.2">
      <c r="E2783" s="5" t="s">
        <v>2748</v>
      </c>
      <c r="G2783" s="5" t="s">
        <v>1550</v>
      </c>
      <c r="H2783" s="9" t="s">
        <v>1551</v>
      </c>
      <c r="I2783" s="22">
        <v>0</v>
      </c>
      <c r="J2783" s="22">
        <v>3286</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20494</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32665</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76984</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76984</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-76984</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-76984</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-76984</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-76984</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180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180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180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180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13053</v>
      </c>
      <c r="K2983" s="12" t="s">
        <v>2981</v>
      </c>
      <c r="T2983" s="12" t="s">
        <v>3459</v>
      </c>
    </row>
    <row r="2984" spans="5:20" ht="12.95" customHeight="1" x14ac:dyDescent="0.2">
      <c r="E2984" s="5" t="s">
        <v>2955</v>
      </c>
      <c r="G2984" s="5" t="s">
        <v>1550</v>
      </c>
      <c r="H2984" s="9" t="s">
        <v>1551</v>
      </c>
      <c r="I2984" s="22">
        <v>0</v>
      </c>
      <c r="J2984" s="22">
        <v>2051</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12143</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4290</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31537</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31537</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-31357</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-31357</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-31357</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-31357</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61720</v>
      </c>
      <c r="K3050" s="12" t="s">
        <v>4779</v>
      </c>
      <c r="T3050" s="12" t="s">
        <v>3459</v>
      </c>
    </row>
    <row r="3051" spans="5:20" ht="12.95" customHeight="1" x14ac:dyDescent="0.2">
      <c r="E3051" s="5" t="s">
        <v>4753</v>
      </c>
      <c r="G3051" s="5" t="s">
        <v>1550</v>
      </c>
      <c r="H3051" s="9" t="s">
        <v>1551</v>
      </c>
      <c r="I3051" s="22">
        <v>0</v>
      </c>
      <c r="J3051" s="22">
        <v>10993</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1851</v>
      </c>
      <c r="K3061" s="12" t="s">
        <v>4790</v>
      </c>
      <c r="T3061" s="12" t="s">
        <v>3470</v>
      </c>
    </row>
    <row r="3062" spans="5:20" ht="12.95" customHeight="1" x14ac:dyDescent="0.2">
      <c r="E3062" s="5" t="s">
        <v>4753</v>
      </c>
      <c r="G3062" s="5" t="s">
        <v>1583</v>
      </c>
      <c r="H3062" s="9" t="s">
        <v>1584</v>
      </c>
      <c r="I3062" s="22">
        <v>0</v>
      </c>
      <c r="J3062" s="22">
        <v>7823</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51114</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133501</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133501</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-133501</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-133501</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-133501</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-133501</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69198</v>
      </c>
      <c r="K3184" s="12" t="s">
        <v>4917</v>
      </c>
      <c r="T3184" s="12" t="s">
        <v>3526</v>
      </c>
    </row>
    <row r="3185" spans="5:20" ht="12.95" customHeight="1" x14ac:dyDescent="0.2">
      <c r="E3185" s="5" t="s">
        <v>4891</v>
      </c>
      <c r="G3185" s="5" t="s">
        <v>1550</v>
      </c>
      <c r="H3185" s="9" t="s">
        <v>1551</v>
      </c>
      <c r="I3185" s="22">
        <v>0</v>
      </c>
      <c r="J3185" s="22">
        <v>8056</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5057</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2862</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85173</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85173</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-85173</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-85173</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-85173</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-85173</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376886</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376886</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376886</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376886</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5874</v>
      </c>
      <c r="K3251" s="12" t="s">
        <v>4986</v>
      </c>
      <c r="T3251" s="12" t="s">
        <v>3526</v>
      </c>
    </row>
    <row r="3252" spans="5:20" ht="12.95" customHeight="1" x14ac:dyDescent="0.2">
      <c r="E3252" s="5" t="s">
        <v>4960</v>
      </c>
      <c r="G3252" s="5" t="s">
        <v>1550</v>
      </c>
      <c r="H3252" s="9" t="s">
        <v>1551</v>
      </c>
      <c r="I3252" s="22">
        <v>0</v>
      </c>
      <c r="J3252" s="22">
        <v>674</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2000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54417</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62965</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62965</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313921</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313921</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313921</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313921</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769860</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20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769880</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769880</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769880</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28619</v>
      </c>
      <c r="K3385" s="12" t="s">
        <v>5124</v>
      </c>
      <c r="T3385" s="12" t="s">
        <v>3593</v>
      </c>
    </row>
    <row r="3386" spans="5:20" ht="12.95" customHeight="1" x14ac:dyDescent="0.2">
      <c r="E3386" s="5" t="s">
        <v>5098</v>
      </c>
      <c r="G3386" s="5" t="s">
        <v>1550</v>
      </c>
      <c r="H3386" s="9" t="s">
        <v>1551</v>
      </c>
      <c r="I3386" s="22">
        <v>0</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4291</v>
      </c>
      <c r="K3396" s="12" t="s">
        <v>5135</v>
      </c>
      <c r="T3396" s="12" t="s">
        <v>3604</v>
      </c>
    </row>
    <row r="3397" spans="5:20" ht="12.95" customHeight="1" x14ac:dyDescent="0.2">
      <c r="E3397" s="5" t="s">
        <v>5098</v>
      </c>
      <c r="G3397" s="5" t="s">
        <v>1583</v>
      </c>
      <c r="H3397" s="9" t="s">
        <v>1584</v>
      </c>
      <c r="I3397" s="22">
        <v>0</v>
      </c>
      <c r="J3397" s="22">
        <v>17151</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23681</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76400</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76400</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693480</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693480</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693480</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693480</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739052</v>
      </c>
      <c r="K3462" s="12" t="s">
        <v>5203</v>
      </c>
      <c r="T3462" s="12" t="s">
        <v>3603</v>
      </c>
    </row>
    <row r="3463" spans="5:20" ht="12.95" customHeight="1" x14ac:dyDescent="0.2">
      <c r="E3463" s="5" t="s">
        <v>5167</v>
      </c>
      <c r="G3463" s="5" t="s">
        <v>1580</v>
      </c>
      <c r="H3463" s="9" t="s">
        <v>1581</v>
      </c>
      <c r="I3463" s="22">
        <v>0</v>
      </c>
      <c r="J3463" s="22">
        <v>2000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741052</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741052</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-741052</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-741052</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-741052</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-741052</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16038</v>
      </c>
      <c r="K3898" s="15" t="s">
        <v>3961</v>
      </c>
      <c r="T3898" s="12" t="s">
        <v>3704</v>
      </c>
    </row>
    <row r="3899" spans="4:20" ht="12.95" customHeight="1" x14ac:dyDescent="0.2">
      <c r="E3899" s="1" t="s">
        <v>3958</v>
      </c>
      <c r="G3899" s="1" t="s">
        <v>4661</v>
      </c>
      <c r="H3899" s="11" t="s">
        <v>4662</v>
      </c>
      <c r="I3899" s="14">
        <f>SUMIF($G$10:$G3898,$G3899,I$10:I3899)</f>
        <v>0</v>
      </c>
      <c r="J3899" s="14">
        <f>SUMIF($G$10:$G3898,$G3899,J$10:J3899)</f>
        <v>1718147</v>
      </c>
      <c r="K3899" s="15" t="s">
        <v>3962</v>
      </c>
      <c r="T3899" s="12" t="s">
        <v>3705</v>
      </c>
    </row>
    <row r="3900" spans="4:20" ht="12.95" customHeight="1" x14ac:dyDescent="0.2">
      <c r="E3900" s="1" t="s">
        <v>3958</v>
      </c>
      <c r="G3900" s="1" t="s">
        <v>4664</v>
      </c>
      <c r="H3900" s="11" t="s">
        <v>4665</v>
      </c>
      <c r="I3900" s="14">
        <f>SUMIF($G$10:$G3899,$G3900,I$10:I3900)</f>
        <v>0</v>
      </c>
      <c r="J3900" s="14">
        <f>SUMIF($G$10:$G3899,$G3900,J$10:J3900)</f>
        <v>21231</v>
      </c>
      <c r="K3900" s="15" t="s">
        <v>3963</v>
      </c>
      <c r="T3900" s="12" t="s">
        <v>3706</v>
      </c>
    </row>
    <row r="3901" spans="4:20" ht="12.95" customHeight="1" x14ac:dyDescent="0.2">
      <c r="E3901" s="1" t="s">
        <v>3958</v>
      </c>
      <c r="G3901" s="1" t="s">
        <v>4667</v>
      </c>
      <c r="H3901" s="11" t="s">
        <v>4668</v>
      </c>
      <c r="I3901" s="14">
        <f>SUMIF($G$10:$G3900,$G3901,I$10:I3901)</f>
        <v>0</v>
      </c>
      <c r="J3901" s="14">
        <f>SUMIF($G$10:$G3900,$G3901,J$10:J3901)</f>
        <v>424086</v>
      </c>
      <c r="K3901" s="15" t="s">
        <v>3964</v>
      </c>
      <c r="T3901" s="12" t="s">
        <v>3707</v>
      </c>
    </row>
    <row r="3902" spans="4:20" ht="12.95" customHeight="1" x14ac:dyDescent="0.2">
      <c r="E3902" s="1" t="s">
        <v>3958</v>
      </c>
      <c r="G3902" s="1" t="s">
        <v>4670</v>
      </c>
      <c r="H3902" s="11" t="s">
        <v>4671</v>
      </c>
      <c r="I3902" s="14">
        <f>SUMIF($G$10:$G3901,$G3902,I$10:I3902)</f>
        <v>0</v>
      </c>
      <c r="J3902" s="14">
        <f>SUMIF($G$10:$G3901,$G3902,J$10:J3902)</f>
        <v>97</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268</v>
      </c>
      <c r="K3904" s="15" t="s">
        <v>3967</v>
      </c>
      <c r="T3904" s="12" t="s">
        <v>3710</v>
      </c>
    </row>
    <row r="3905" spans="5:20" ht="12.95" customHeight="1" x14ac:dyDescent="0.2">
      <c r="E3905" s="1" t="s">
        <v>3958</v>
      </c>
      <c r="G3905" s="1" t="s">
        <v>4679</v>
      </c>
      <c r="H3905" s="11" t="s">
        <v>4680</v>
      </c>
      <c r="I3905" s="14">
        <f>SUMIF($G$10:$G3904,$G3905,I$10:I3905)</f>
        <v>0</v>
      </c>
      <c r="J3905" s="14">
        <f>SUMIF($G$10:$G3904,$G3905,J$10:J3905)</f>
        <v>1934</v>
      </c>
      <c r="K3905" s="15" t="s">
        <v>3968</v>
      </c>
      <c r="T3905" s="12" t="s">
        <v>3711</v>
      </c>
    </row>
    <row r="3906" spans="5:20" ht="12.95" customHeight="1" x14ac:dyDescent="0.2">
      <c r="E3906" s="1" t="s">
        <v>3958</v>
      </c>
      <c r="G3906" s="1" t="s">
        <v>4682</v>
      </c>
      <c r="H3906" s="11" t="s">
        <v>4683</v>
      </c>
      <c r="I3906" s="14">
        <f>SUMIF($G$10:$G3905,$G3906,I$10:I3906)</f>
        <v>0</v>
      </c>
      <c r="J3906" s="14">
        <f>SUMIF($G$10:$G3905,$G3906,J$10:J3906)</f>
        <v>26645</v>
      </c>
      <c r="K3906" s="15" t="s">
        <v>3969</v>
      </c>
      <c r="T3906" s="12" t="s">
        <v>3712</v>
      </c>
    </row>
    <row r="3907" spans="5:20" ht="12.95" customHeight="1" x14ac:dyDescent="0.2">
      <c r="E3907" s="1" t="s">
        <v>3958</v>
      </c>
      <c r="G3907" s="1" t="s">
        <v>4685</v>
      </c>
      <c r="H3907" s="11" t="s">
        <v>4686</v>
      </c>
      <c r="I3907" s="14">
        <f>SUMIF($G$10:$G3906,$G3907,I$10:I3907)</f>
        <v>0</v>
      </c>
      <c r="J3907" s="14">
        <f>SUMIF($G$10:$G3906,$G3907,J$10:J3907)</f>
        <v>83537</v>
      </c>
      <c r="K3907" s="15" t="s">
        <v>3970</v>
      </c>
      <c r="T3907" s="12" t="s">
        <v>3713</v>
      </c>
    </row>
    <row r="3908" spans="5:20" ht="12.95" customHeight="1" x14ac:dyDescent="0.2">
      <c r="E3908" s="1" t="s">
        <v>3958</v>
      </c>
      <c r="G3908" s="1" t="s">
        <v>4688</v>
      </c>
      <c r="H3908" s="11" t="s">
        <v>4689</v>
      </c>
      <c r="I3908" s="14">
        <f>SUMIF($G$10:$G3907,$G3908,I$10:I3908)</f>
        <v>0</v>
      </c>
      <c r="J3908" s="14">
        <f>SUMIF($G$10:$G3907,$G3908,J$10:J3908)</f>
        <v>3211381</v>
      </c>
      <c r="K3908" s="15" t="s">
        <v>3971</v>
      </c>
      <c r="T3908" s="12" t="s">
        <v>3714</v>
      </c>
    </row>
    <row r="3909" spans="5:20" ht="12.95" customHeight="1" x14ac:dyDescent="0.2">
      <c r="E3909" s="1" t="s">
        <v>3958</v>
      </c>
      <c r="G3909" s="1" t="s">
        <v>4691</v>
      </c>
      <c r="H3909" s="11" t="s">
        <v>4692</v>
      </c>
      <c r="I3909" s="14">
        <f>SUMIF($G$10:$G3908,$G3909,I$10:I3909)</f>
        <v>0</v>
      </c>
      <c r="J3909" s="14">
        <f>SUMIF($G$10:$G3908,$G3909,J$10:J3909)</f>
        <v>485301</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5988665</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5988665</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5988665</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1389543</v>
      </c>
      <c r="K3921" s="15" t="s">
        <v>3984</v>
      </c>
      <c r="T3921" s="12" t="s">
        <v>3727</v>
      </c>
    </row>
    <row r="3922" spans="5:20" ht="12.95" customHeight="1" x14ac:dyDescent="0.2">
      <c r="E3922" s="1" t="s">
        <v>3958</v>
      </c>
      <c r="G3922" s="1" t="s">
        <v>1550</v>
      </c>
      <c r="H3922" s="11" t="s">
        <v>1551</v>
      </c>
      <c r="I3922" s="14">
        <f>SUMIF($G$10:$G3921,$G3922,I$10:I3922)</f>
        <v>0</v>
      </c>
      <c r="J3922" s="14">
        <f>SUMIF($G$10:$G3921,$G3922,J$10:J3922)</f>
        <v>252074</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219174</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739052</v>
      </c>
      <c r="K3931" s="15" t="s">
        <v>3994</v>
      </c>
      <c r="T3931" s="12" t="s">
        <v>3737</v>
      </c>
    </row>
    <row r="3932" spans="5:20" ht="12.95" customHeight="1" x14ac:dyDescent="0.2">
      <c r="E3932" s="1" t="s">
        <v>3958</v>
      </c>
      <c r="G3932" s="1" t="s">
        <v>1580</v>
      </c>
      <c r="H3932" s="11" t="s">
        <v>1581</v>
      </c>
      <c r="I3932" s="14">
        <f>SUMIF($G$10:$G3931,$G3932,I$10:I3932)</f>
        <v>0</v>
      </c>
      <c r="J3932" s="14">
        <f>SUMIF($G$10:$G3931,$G3932,J$10:J3932)</f>
        <v>150300</v>
      </c>
      <c r="K3932" s="15" t="s">
        <v>3995</v>
      </c>
      <c r="T3932" s="12" t="s">
        <v>3738</v>
      </c>
    </row>
    <row r="3933" spans="5:20" ht="12.95" customHeight="1" x14ac:dyDescent="0.2">
      <c r="E3933" s="1" t="s">
        <v>3958</v>
      </c>
      <c r="G3933" s="1" t="s">
        <v>1583</v>
      </c>
      <c r="H3933" s="11" t="s">
        <v>1584</v>
      </c>
      <c r="I3933" s="14">
        <f>SUMIF($G$10:$G3932,$G3933,I$10:I3933)</f>
        <v>0</v>
      </c>
      <c r="J3933" s="14">
        <f>SUMIF($G$10:$G3932,$G3933,J$10:J3933)</f>
        <v>255407</v>
      </c>
      <c r="K3933" s="15" t="s">
        <v>3996</v>
      </c>
      <c r="T3933" s="12" t="s">
        <v>3739</v>
      </c>
    </row>
    <row r="3934" spans="5:20" ht="12.95" customHeight="1" x14ac:dyDescent="0.2">
      <c r="E3934" s="1" t="s">
        <v>3958</v>
      </c>
      <c r="G3934" s="1" t="s">
        <v>1586</v>
      </c>
      <c r="H3934" s="11" t="s">
        <v>1587</v>
      </c>
      <c r="I3934" s="14">
        <f>SUMIF($G$10:$G3933,$G3934,I$10:I3934)</f>
        <v>0</v>
      </c>
      <c r="J3934" s="14">
        <f>SUMIF($G$10:$G3933,$G3934,J$10:J3934)</f>
        <v>101743</v>
      </c>
      <c r="K3934" s="15" t="s">
        <v>3997</v>
      </c>
      <c r="T3934" s="12" t="s">
        <v>3740</v>
      </c>
    </row>
    <row r="3935" spans="5:20" ht="12.95" customHeight="1" x14ac:dyDescent="0.2">
      <c r="E3935" s="1" t="s">
        <v>3958</v>
      </c>
      <c r="G3935" s="1" t="s">
        <v>1589</v>
      </c>
      <c r="H3935" s="11" t="s">
        <v>1590</v>
      </c>
      <c r="I3935" s="14">
        <f>SUMIF($G$10:$G3934,$G3935,I$10:I3935)</f>
        <v>0</v>
      </c>
      <c r="J3935" s="14">
        <f>SUMIF($G$10:$G3934,$G3935,J$10:J3935)</f>
        <v>893491</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4000784</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4000784</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1987881</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1987881</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1987881</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1987881</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opLeftCell="B1" zoomScale="75" zoomScaleNormal="75" workbookViewId="0">
      <pane xSplit="22" topLeftCell="X1" activePane="topRight" state="frozen"/>
      <selection activeCell="B1" sqref="B1"/>
      <selection pane="topRight" activeCell="A6" sqref="A6"/>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M11 May</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16038</v>
      </c>
      <c r="Z5" s="12">
        <f>SUMIF(Sheet1!$T$10:$T$3962,E5,Sheet1!$J$10:$J$3962)</f>
        <v>0</v>
      </c>
      <c r="AA5" s="26">
        <f t="shared" ref="AA5:AA20" si="0">SUM(X5:Z5)</f>
        <v>16038</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16038</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769860</v>
      </c>
      <c r="AM6" s="12">
        <f>SUMIF(Sheet1!$T$10:$T$3962,R6,Sheet1!$J$10:$J$3962)</f>
        <v>376886</v>
      </c>
      <c r="AN6" s="12">
        <f>SUMIF(Sheet1!$T$10:$T$3962,S6,Sheet1!$J$10:$J$3962)</f>
        <v>249059</v>
      </c>
      <c r="AO6" s="12">
        <f>SUMIF(Sheet1!$T$10:$T$3962,T6,Sheet1!$J$10:$J$3962)</f>
        <v>322342</v>
      </c>
      <c r="AP6" s="12">
        <f>SUMIF(Sheet1!$T$10:$T$3962,U6,Sheet1!$J$10:$J$3962)</f>
        <v>0</v>
      </c>
      <c r="AQ6" s="26">
        <f t="shared" si="3"/>
        <v>1718147</v>
      </c>
      <c r="AR6" s="26">
        <f t="shared" si="4"/>
        <v>1718147</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20761</v>
      </c>
      <c r="Z7" s="12">
        <f>SUMIF(Sheet1!$T$10:$T$3962,E7,Sheet1!$J$10:$J$3962)</f>
        <v>0</v>
      </c>
      <c r="AA7" s="26">
        <f t="shared" si="0"/>
        <v>20761</v>
      </c>
      <c r="AB7" s="12">
        <f>SUMIF(Sheet1!$T$10:$T$3962,G7,Sheet1!$J$10:$J$3962)</f>
        <v>240</v>
      </c>
      <c r="AC7" s="12">
        <f>SUMIF(Sheet1!$T$10:$T$3962,H7,Sheet1!$J$10:$J$3962)</f>
        <v>50</v>
      </c>
      <c r="AD7" s="12">
        <f>SUMIF(Sheet1!$T$10:$T$3962,I7,Sheet1!$J$10:$J$3962)</f>
        <v>0</v>
      </c>
      <c r="AE7" s="12">
        <f>SUMIF(Sheet1!$T$10:$T$3962,J7,Sheet1!$J$10:$J$3962)</f>
        <v>0</v>
      </c>
      <c r="AF7" s="12">
        <f>SUMIF(Sheet1!$T$10:$T$3962,K7,Sheet1!$J$10:$J$3962)</f>
        <v>0</v>
      </c>
      <c r="AG7" s="26">
        <f t="shared" si="1"/>
        <v>290</v>
      </c>
      <c r="AH7" s="12">
        <f>SUMIF(Sheet1!$T$10:$T$3962,M7,Sheet1!$J$10:$J$3962)</f>
        <v>0</v>
      </c>
      <c r="AI7" s="12">
        <f>SUMIF(Sheet1!$T$10:$T$3962,N7,Sheet1!$J$10:$J$3962)</f>
        <v>180</v>
      </c>
      <c r="AJ7" s="12">
        <f>SUMIF(Sheet1!$T$10:$T$3962,O7,Sheet1!$J$10:$J$3962)</f>
        <v>0</v>
      </c>
      <c r="AK7" s="26">
        <f t="shared" si="2"/>
        <v>180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21231</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424086</v>
      </c>
      <c r="Y8" s="12">
        <f>SUMIF(Sheet1!$T$10:$T$3962,D8,Sheet1!$J$10:$J$3962)</f>
        <v>0</v>
      </c>
      <c r="Z8" s="12">
        <f>SUMIF(Sheet1!$T$10:$T$3962,E8,Sheet1!$J$10:$J$3962)</f>
        <v>0</v>
      </c>
      <c r="AA8" s="26">
        <f t="shared" si="0"/>
        <v>424086</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424086</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97</v>
      </c>
      <c r="Y9" s="12">
        <f>SUMIF(Sheet1!$T$10:$T$3962,D9,Sheet1!$J$10:$J$3962)</f>
        <v>0</v>
      </c>
      <c r="Z9" s="12">
        <f>SUMIF(Sheet1!$T$10:$T$3962,E9,Sheet1!$J$10:$J$3962)</f>
        <v>0</v>
      </c>
      <c r="AA9" s="26">
        <f t="shared" si="0"/>
        <v>97</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97</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200</v>
      </c>
      <c r="Y11" s="12">
        <f>SUMIF(Sheet1!$T$10:$T$3962,D11,Sheet1!$J$10:$J$3962)</f>
        <v>0</v>
      </c>
      <c r="Z11" s="12">
        <f>SUMIF(Sheet1!$T$10:$T$3962,E11,Sheet1!$J$10:$J$3962)</f>
        <v>0</v>
      </c>
      <c r="AA11" s="26">
        <f t="shared" si="0"/>
        <v>200</v>
      </c>
      <c r="AB11" s="12">
        <f>SUMIF(Sheet1!$T$10:$T$3962,G11,Sheet1!$J$10:$J$3962)</f>
        <v>68</v>
      </c>
      <c r="AC11" s="12">
        <f>SUMIF(Sheet1!$T$10:$T$3962,H11,Sheet1!$J$10:$J$3962)</f>
        <v>0</v>
      </c>
      <c r="AD11" s="12">
        <f>SUMIF(Sheet1!$T$10:$T$3962,I11,Sheet1!$J$10:$J$3962)</f>
        <v>0</v>
      </c>
      <c r="AE11" s="12">
        <f>SUMIF(Sheet1!$T$10:$T$3962,J11,Sheet1!$J$10:$J$3962)</f>
        <v>0</v>
      </c>
      <c r="AF11" s="12">
        <f>SUMIF(Sheet1!$T$10:$T$3962,K11,Sheet1!$J$10:$J$3962)</f>
        <v>0</v>
      </c>
      <c r="AG11" s="26">
        <f t="shared" si="1"/>
        <v>68</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268</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1934</v>
      </c>
      <c r="Z12" s="12">
        <f>SUMIF(Sheet1!$T$10:$T$3962,E12,Sheet1!$J$10:$J$3962)</f>
        <v>0</v>
      </c>
      <c r="AA12" s="26">
        <f t="shared" si="0"/>
        <v>1934</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1934</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26645</v>
      </c>
      <c r="Z13" s="12">
        <f>SUMIF(Sheet1!$T$10:$T$3962,E13,Sheet1!$J$10:$J$3962)</f>
        <v>0</v>
      </c>
      <c r="AA13" s="26">
        <f t="shared" si="0"/>
        <v>26645</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26645</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83537</v>
      </c>
      <c r="Y14" s="12">
        <f>SUMIF(Sheet1!$T$10:$T$3962,D14,Sheet1!$J$10:$J$3962)</f>
        <v>0</v>
      </c>
      <c r="Z14" s="12">
        <f>SUMIF(Sheet1!$T$10:$T$3962,E14,Sheet1!$J$10:$J$3962)</f>
        <v>0</v>
      </c>
      <c r="AA14" s="26">
        <f t="shared" si="0"/>
        <v>83537</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83537</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20</v>
      </c>
      <c r="Y15" s="12">
        <f>SUMIF(Sheet1!$T$10:$T$3962,D15,Sheet1!$J$10:$J$3962)</f>
        <v>3211361</v>
      </c>
      <c r="Z15" s="12">
        <f>SUMIF(Sheet1!$T$10:$T$3962,E15,Sheet1!$J$10:$J$3962)</f>
        <v>0</v>
      </c>
      <c r="AA15" s="26">
        <f t="shared" si="0"/>
        <v>3211381</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3211381</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0</v>
      </c>
      <c r="Y16" s="12">
        <f>SUMIF(Sheet1!$T$10:$T$3962,D16,Sheet1!$J$10:$J$3962)</f>
        <v>483093</v>
      </c>
      <c r="Z16" s="12">
        <f>SUMIF(Sheet1!$T$10:$T$3962,E16,Sheet1!$J$10:$J$3962)</f>
        <v>0</v>
      </c>
      <c r="AA16" s="26">
        <f t="shared" si="0"/>
        <v>483093</v>
      </c>
      <c r="AB16" s="12">
        <f>SUMIF(Sheet1!$T$10:$T$3962,G16,Sheet1!$J$10:$J$3962)</f>
        <v>2030</v>
      </c>
      <c r="AC16" s="12">
        <f>SUMIF(Sheet1!$T$10:$T$3962,H16,Sheet1!$J$10:$J$3962)</f>
        <v>3</v>
      </c>
      <c r="AD16" s="12">
        <f>SUMIF(Sheet1!$T$10:$T$3962,I16,Sheet1!$J$10:$J$3962)</f>
        <v>0</v>
      </c>
      <c r="AE16" s="12">
        <f>SUMIF(Sheet1!$T$10:$T$3962,J16,Sheet1!$J$10:$J$3962)</f>
        <v>0</v>
      </c>
      <c r="AF16" s="12">
        <f>SUMIF(Sheet1!$T$10:$T$3962,K16,Sheet1!$J$10:$J$3962)</f>
        <v>0</v>
      </c>
      <c r="AG16" s="26">
        <f t="shared" si="1"/>
        <v>2033</v>
      </c>
      <c r="AH16" s="12">
        <f>SUMIF(Sheet1!$T$10:$T$3962,M16,Sheet1!$J$10:$J$3962)</f>
        <v>0</v>
      </c>
      <c r="AI16" s="12">
        <f>SUMIF(Sheet1!$T$10:$T$3962,N16,Sheet1!$J$10:$J$3962)</f>
        <v>0</v>
      </c>
      <c r="AJ16" s="12">
        <f>SUMIF(Sheet1!$T$10:$T$3962,O16,Sheet1!$J$10:$J$3962)</f>
        <v>0</v>
      </c>
      <c r="AK16" s="26">
        <f t="shared" si="2"/>
        <v>0</v>
      </c>
      <c r="AL16" s="12">
        <f>SUMIF(Sheet1!$T$10:$T$3962,Q16,Sheet1!$J$10:$J$3962)</f>
        <v>20</v>
      </c>
      <c r="AM16" s="12">
        <f>SUMIF(Sheet1!$T$10:$T$3962,R16,Sheet1!$J$10:$J$3962)</f>
        <v>0</v>
      </c>
      <c r="AN16" s="12">
        <f>SUMIF(Sheet1!$T$10:$T$3962,S16,Sheet1!$J$10:$J$3962)</f>
        <v>0</v>
      </c>
      <c r="AO16" s="12">
        <f>SUMIF(Sheet1!$T$10:$T$3962,T16,Sheet1!$J$10:$J$3962)</f>
        <v>155</v>
      </c>
      <c r="AP16" s="12">
        <f>SUMIF(Sheet1!$T$10:$T$3962,U16,Sheet1!$J$10:$J$3962)</f>
        <v>0</v>
      </c>
      <c r="AQ16" s="26">
        <f t="shared" si="3"/>
        <v>175</v>
      </c>
      <c r="AR16" s="26">
        <f t="shared" si="4"/>
        <v>485301</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507940</v>
      </c>
      <c r="Y18" s="12">
        <f>SUMIF(Sheet1!$T$10:$T$3962,D18,Sheet1!$J$10:$J$3962)</f>
        <v>3759832</v>
      </c>
      <c r="Z18" s="12">
        <f>SUMIF(Sheet1!$T$10:$T$3962,E18,Sheet1!$J$10:$J$3962)</f>
        <v>0</v>
      </c>
      <c r="AA18" s="26">
        <f t="shared" si="0"/>
        <v>4267772</v>
      </c>
      <c r="AB18" s="12">
        <f>SUMIF(Sheet1!$T$10:$T$3962,G18,Sheet1!$J$10:$J$3962)</f>
        <v>2338</v>
      </c>
      <c r="AC18" s="12">
        <f>SUMIF(Sheet1!$T$10:$T$3962,H18,Sheet1!$J$10:$J$3962)</f>
        <v>53</v>
      </c>
      <c r="AD18" s="12">
        <f>SUMIF(Sheet1!$T$10:$T$3962,I18,Sheet1!$J$10:$J$3962)</f>
        <v>0</v>
      </c>
      <c r="AE18" s="12">
        <f>SUMIF(Sheet1!$T$10:$T$3962,J18,Sheet1!$J$10:$J$3962)</f>
        <v>0</v>
      </c>
      <c r="AF18" s="12">
        <f>SUMIF(Sheet1!$T$10:$T$3962,K18,Sheet1!$J$10:$J$3962)</f>
        <v>0</v>
      </c>
      <c r="AG18" s="26">
        <f t="shared" si="1"/>
        <v>2391</v>
      </c>
      <c r="AH18" s="12">
        <f>SUMIF(Sheet1!$T$10:$T$3962,M18,Sheet1!$J$10:$J$3962)</f>
        <v>0</v>
      </c>
      <c r="AI18" s="12">
        <f>SUMIF(Sheet1!$T$10:$T$3962,N18,Sheet1!$J$10:$J$3962)</f>
        <v>180</v>
      </c>
      <c r="AJ18" s="12">
        <f>SUMIF(Sheet1!$T$10:$T$3962,O18,Sheet1!$J$10:$J$3962)</f>
        <v>0</v>
      </c>
      <c r="AK18" s="26">
        <f t="shared" si="2"/>
        <v>180</v>
      </c>
      <c r="AL18" s="12">
        <f>SUMIF(Sheet1!$T$10:$T$3962,Q18,Sheet1!$J$10:$J$3962)</f>
        <v>769880</v>
      </c>
      <c r="AM18" s="12">
        <f>SUMIF(Sheet1!$T$10:$T$3962,R18,Sheet1!$J$10:$J$3962)</f>
        <v>376886</v>
      </c>
      <c r="AN18" s="12">
        <f>SUMIF(Sheet1!$T$10:$T$3962,S18,Sheet1!$J$10:$J$3962)</f>
        <v>249059</v>
      </c>
      <c r="AO18" s="12">
        <f>SUMIF(Sheet1!$T$10:$T$3962,T18,Sheet1!$J$10:$J$3962)</f>
        <v>322497</v>
      </c>
      <c r="AP18" s="12">
        <f>SUMIF(Sheet1!$T$10:$T$3962,U18,Sheet1!$J$10:$J$3962)</f>
        <v>0</v>
      </c>
      <c r="AQ18" s="26">
        <f t="shared" si="3"/>
        <v>1718322</v>
      </c>
      <c r="AR18" s="26">
        <f t="shared" si="4"/>
        <v>5988665</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507940</v>
      </c>
      <c r="Y20" s="12">
        <f>SUMIF(Sheet1!$T$10:$T$3962,D20,Sheet1!$J$10:$J$3962)</f>
        <v>3759832</v>
      </c>
      <c r="Z20" s="12">
        <f>SUMIF(Sheet1!$T$10:$T$3962,E20,Sheet1!$J$10:$J$3962)</f>
        <v>0</v>
      </c>
      <c r="AA20" s="26">
        <f t="shared" si="0"/>
        <v>4267772</v>
      </c>
      <c r="AB20" s="12">
        <f>SUMIF(Sheet1!$T$10:$T$3962,G20,Sheet1!$J$10:$J$3962)</f>
        <v>2338</v>
      </c>
      <c r="AC20" s="12">
        <f>SUMIF(Sheet1!$T$10:$T$3962,H20,Sheet1!$J$10:$J$3962)</f>
        <v>53</v>
      </c>
      <c r="AD20" s="12">
        <f>SUMIF(Sheet1!$T$10:$T$3962,I20,Sheet1!$J$10:$J$3962)</f>
        <v>0</v>
      </c>
      <c r="AE20" s="12">
        <f>SUMIF(Sheet1!$T$10:$T$3962,J20,Sheet1!$J$10:$J$3962)</f>
        <v>0</v>
      </c>
      <c r="AF20" s="12">
        <f>SUMIF(Sheet1!$T$10:$T$3962,K20,Sheet1!$J$10:$J$3962)</f>
        <v>0</v>
      </c>
      <c r="AG20" s="26">
        <f t="shared" si="1"/>
        <v>2391</v>
      </c>
      <c r="AH20" s="12">
        <f>SUMIF(Sheet1!$T$10:$T$3962,M20,Sheet1!$J$10:$J$3962)</f>
        <v>0</v>
      </c>
      <c r="AI20" s="12">
        <f>SUMIF(Sheet1!$T$10:$T$3962,N20,Sheet1!$J$10:$J$3962)</f>
        <v>180</v>
      </c>
      <c r="AJ20" s="12">
        <f>SUMIF(Sheet1!$T$10:$T$3962,O20,Sheet1!$J$10:$J$3962)</f>
        <v>0</v>
      </c>
      <c r="AK20" s="26">
        <f t="shared" si="2"/>
        <v>180</v>
      </c>
      <c r="AL20" s="12">
        <f>SUMIF(Sheet1!$T$10:$T$3962,Q20,Sheet1!$J$10:$J$3962)</f>
        <v>769880</v>
      </c>
      <c r="AM20" s="12">
        <f>SUMIF(Sheet1!$T$10:$T$3962,R20,Sheet1!$J$10:$J$3962)</f>
        <v>376886</v>
      </c>
      <c r="AN20" s="12">
        <f>SUMIF(Sheet1!$T$10:$T$3962,S20,Sheet1!$J$10:$J$3962)</f>
        <v>249059</v>
      </c>
      <c r="AO20" s="12">
        <f>SUMIF(Sheet1!$T$10:$T$3962,T20,Sheet1!$J$10:$J$3962)</f>
        <v>322497</v>
      </c>
      <c r="AP20" s="12">
        <f>SUMIF(Sheet1!$T$10:$T$3962,U20,Sheet1!$J$10:$J$3962)</f>
        <v>0</v>
      </c>
      <c r="AQ20" s="26">
        <f t="shared" si="3"/>
        <v>1718322</v>
      </c>
      <c r="AR20" s="26">
        <f t="shared" si="4"/>
        <v>5988665</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507940</v>
      </c>
      <c r="Y26" s="12">
        <f>SUMIF(Sheet1!$T$10:$T$3962,D26,Sheet1!$J$10:$J$3962)</f>
        <v>3759832</v>
      </c>
      <c r="Z26" s="12">
        <f>SUMIF(Sheet1!$T$10:$T$3962,E26,Sheet1!$J$10:$J$3962)</f>
        <v>0</v>
      </c>
      <c r="AA26" s="26">
        <f>SUM(X26:Z26)</f>
        <v>4267772</v>
      </c>
      <c r="AB26" s="12">
        <f>SUMIF(Sheet1!$T$10:$T$3962,G26,Sheet1!$J$10:$J$3962)</f>
        <v>2338</v>
      </c>
      <c r="AC26" s="12">
        <f>SUMIF(Sheet1!$T$10:$T$3962,H26,Sheet1!$J$10:$J$3962)</f>
        <v>53</v>
      </c>
      <c r="AD26" s="12">
        <f>SUMIF(Sheet1!$T$10:$T$3962,I26,Sheet1!$J$10:$J$3962)</f>
        <v>0</v>
      </c>
      <c r="AE26" s="12">
        <f>SUMIF(Sheet1!$T$10:$T$3962,J26,Sheet1!$J$10:$J$3962)</f>
        <v>0</v>
      </c>
      <c r="AF26" s="12">
        <f>SUMIF(Sheet1!$T$10:$T$3962,K26,Sheet1!$J$10:$J$3962)</f>
        <v>0</v>
      </c>
      <c r="AG26" s="26">
        <f>SUM(AB26:AF26)</f>
        <v>2391</v>
      </c>
      <c r="AH26" s="12">
        <f>SUMIF(Sheet1!$T$10:$T$3962,M26,Sheet1!$J$10:$J$3962)</f>
        <v>0</v>
      </c>
      <c r="AI26" s="12">
        <f>SUMIF(Sheet1!$T$10:$T$3962,N26,Sheet1!$J$10:$J$3962)</f>
        <v>180</v>
      </c>
      <c r="AJ26" s="12">
        <f>SUMIF(Sheet1!$T$10:$T$3962,O26,Sheet1!$J$10:$J$3962)</f>
        <v>0</v>
      </c>
      <c r="AK26" s="26">
        <f>SUM(AH26:AJ26)</f>
        <v>180</v>
      </c>
      <c r="AL26" s="12">
        <f>SUMIF(Sheet1!$T$10:$T$3962,Q26,Sheet1!$J$10:$J$3962)</f>
        <v>769880</v>
      </c>
      <c r="AM26" s="12">
        <f>SUMIF(Sheet1!$T$10:$T$3962,R26,Sheet1!$J$10:$J$3962)</f>
        <v>376886</v>
      </c>
      <c r="AN26" s="12">
        <f>SUMIF(Sheet1!$T$10:$T$3962,S26,Sheet1!$J$10:$J$3962)</f>
        <v>249059</v>
      </c>
      <c r="AO26" s="12">
        <f>SUMIF(Sheet1!$T$10:$T$3962,T26,Sheet1!$J$10:$J$3962)</f>
        <v>322497</v>
      </c>
      <c r="AP26" s="12">
        <f>SUMIF(Sheet1!$T$10:$T$3962,U26,Sheet1!$J$10:$J$3962)</f>
        <v>0</v>
      </c>
      <c r="AQ26" s="26">
        <f>SUM(AL26:AP26)</f>
        <v>1718322</v>
      </c>
      <c r="AR26" s="26">
        <f>+AQ26+AK26+AG26+AA26</f>
        <v>5988665</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285746</v>
      </c>
      <c r="Y28" s="12">
        <f>SUMIF(Sheet1!$T$10:$T$3962,D28,Sheet1!$J$10:$J$3962)</f>
        <v>174167</v>
      </c>
      <c r="Z28" s="12">
        <f>SUMIF(Sheet1!$T$10:$T$3962,E28,Sheet1!$J$10:$J$3962)</f>
        <v>315285</v>
      </c>
      <c r="AA28" s="26">
        <f t="shared" ref="AA28:AA45" si="5">SUM(X28:Z28)</f>
        <v>775198</v>
      </c>
      <c r="AB28" s="12">
        <f>SUMIF(Sheet1!$T$10:$T$3962,G28,Sheet1!$J$10:$J$3962)</f>
        <v>124709</v>
      </c>
      <c r="AC28" s="12">
        <f>SUMIF(Sheet1!$T$10:$T$3962,H28,Sheet1!$J$10:$J$3962)</f>
        <v>10520</v>
      </c>
      <c r="AD28" s="12">
        <f>SUMIF(Sheet1!$T$10:$T$3962,I28,Sheet1!$J$10:$J$3962)</f>
        <v>0</v>
      </c>
      <c r="AE28" s="12">
        <f>SUMIF(Sheet1!$T$10:$T$3962,J28,Sheet1!$J$10:$J$3962)</f>
        <v>0</v>
      </c>
      <c r="AF28" s="12">
        <f>SUMIF(Sheet1!$T$10:$T$3962,K28,Sheet1!$J$10:$J$3962)</f>
        <v>0</v>
      </c>
      <c r="AG28" s="26">
        <f t="shared" ref="AG28:AG45" si="6">SUM(AB28:AF28)</f>
        <v>135229</v>
      </c>
      <c r="AH28" s="12">
        <f>SUMIF(Sheet1!$T$10:$T$3962,M28,Sheet1!$J$10:$J$3962)</f>
        <v>0</v>
      </c>
      <c r="AI28" s="12">
        <f>SUMIF(Sheet1!$T$10:$T$3962,N28,Sheet1!$J$10:$J$3962)</f>
        <v>95312</v>
      </c>
      <c r="AJ28" s="12">
        <f>SUMIF(Sheet1!$T$10:$T$3962,O28,Sheet1!$J$10:$J$3962)</f>
        <v>0</v>
      </c>
      <c r="AK28" s="26">
        <f t="shared" ref="AK28:AK45" si="7">SUM(AH28:AJ28)</f>
        <v>95312</v>
      </c>
      <c r="AL28" s="12">
        <f>SUMIF(Sheet1!$T$10:$T$3962,Q28,Sheet1!$J$10:$J$3962)</f>
        <v>28619</v>
      </c>
      <c r="AM28" s="12">
        <f>SUMIF(Sheet1!$T$10:$T$3962,R28,Sheet1!$J$10:$J$3962)</f>
        <v>75072</v>
      </c>
      <c r="AN28" s="12">
        <f>SUMIF(Sheet1!$T$10:$T$3962,S28,Sheet1!$J$10:$J$3962)</f>
        <v>253830</v>
      </c>
      <c r="AO28" s="12">
        <f>SUMIF(Sheet1!$T$10:$T$3962,T28,Sheet1!$J$10:$J$3962)</f>
        <v>26283</v>
      </c>
      <c r="AP28" s="12">
        <f>SUMIF(Sheet1!$T$10:$T$3962,U28,Sheet1!$J$10:$J$3962)</f>
        <v>0</v>
      </c>
      <c r="AQ28" s="26">
        <f t="shared" ref="AQ28:AQ45" si="8">SUM(AL28:AP28)</f>
        <v>383804</v>
      </c>
      <c r="AR28" s="26">
        <f t="shared" ref="AR28:AR45" si="9">+AQ28+AK28+AG28+AA28</f>
        <v>1389543</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71401</v>
      </c>
      <c r="Y29" s="12">
        <f>SUMIF(Sheet1!$T$10:$T$3962,D29,Sheet1!$J$10:$J$3962)</f>
        <v>39873</v>
      </c>
      <c r="Z29" s="12">
        <f>SUMIF(Sheet1!$T$10:$T$3962,E29,Sheet1!$J$10:$J$3962)</f>
        <v>53330</v>
      </c>
      <c r="AA29" s="26">
        <f t="shared" si="5"/>
        <v>164604</v>
      </c>
      <c r="AB29" s="12">
        <f>SUMIF(Sheet1!$T$10:$T$3962,G29,Sheet1!$J$10:$J$3962)</f>
        <v>19218</v>
      </c>
      <c r="AC29" s="12">
        <f>SUMIF(Sheet1!$T$10:$T$3962,H29,Sheet1!$J$10:$J$3962)</f>
        <v>1441</v>
      </c>
      <c r="AD29" s="12">
        <f>SUMIF(Sheet1!$T$10:$T$3962,I29,Sheet1!$J$10:$J$3962)</f>
        <v>0</v>
      </c>
      <c r="AE29" s="12">
        <f>SUMIF(Sheet1!$T$10:$T$3962,J29,Sheet1!$J$10:$J$3962)</f>
        <v>0</v>
      </c>
      <c r="AF29" s="12">
        <f>SUMIF(Sheet1!$T$10:$T$3962,K29,Sheet1!$J$10:$J$3962)</f>
        <v>0</v>
      </c>
      <c r="AG29" s="26">
        <f t="shared" si="6"/>
        <v>20659</v>
      </c>
      <c r="AH29" s="12">
        <f>SUMIF(Sheet1!$T$10:$T$3962,M29,Sheet1!$J$10:$J$3962)</f>
        <v>0</v>
      </c>
      <c r="AI29" s="12">
        <f>SUMIF(Sheet1!$T$10:$T$3962,N29,Sheet1!$J$10:$J$3962)</f>
        <v>16330</v>
      </c>
      <c r="AJ29" s="12">
        <f>SUMIF(Sheet1!$T$10:$T$3962,O29,Sheet1!$J$10:$J$3962)</f>
        <v>0</v>
      </c>
      <c r="AK29" s="26">
        <f t="shared" si="7"/>
        <v>16330</v>
      </c>
      <c r="AL29" s="12">
        <f>SUMIF(Sheet1!$T$10:$T$3962,Q29,Sheet1!$J$10:$J$3962)</f>
        <v>2658</v>
      </c>
      <c r="AM29" s="12">
        <f>SUMIF(Sheet1!$T$10:$T$3962,R29,Sheet1!$J$10:$J$3962)</f>
        <v>8730</v>
      </c>
      <c r="AN29" s="12">
        <f>SUMIF(Sheet1!$T$10:$T$3962,S29,Sheet1!$J$10:$J$3962)</f>
        <v>34916</v>
      </c>
      <c r="AO29" s="12">
        <f>SUMIF(Sheet1!$T$10:$T$3962,T29,Sheet1!$J$10:$J$3962)</f>
        <v>4177</v>
      </c>
      <c r="AP29" s="12">
        <f>SUMIF(Sheet1!$T$10:$T$3962,U29,Sheet1!$J$10:$J$3962)</f>
        <v>0</v>
      </c>
      <c r="AQ29" s="26">
        <f t="shared" si="8"/>
        <v>50481</v>
      </c>
      <c r="AR29" s="26">
        <f t="shared" si="9"/>
        <v>252074</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219174</v>
      </c>
      <c r="Y32" s="12">
        <f>SUMIF(Sheet1!$T$10:$T$3962,D32,Sheet1!$J$10:$J$3962)</f>
        <v>0</v>
      </c>
      <c r="Z32" s="12">
        <f>SUMIF(Sheet1!$T$10:$T$3962,E32,Sheet1!$J$10:$J$3962)</f>
        <v>0</v>
      </c>
      <c r="AA32" s="26">
        <f t="shared" si="5"/>
        <v>219174</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219174</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739052</v>
      </c>
      <c r="AM38" s="12">
        <f>SUMIF(Sheet1!$T$10:$T$3962,R38,Sheet1!$J$10:$J$3962)</f>
        <v>0</v>
      </c>
      <c r="AN38" s="12">
        <f>SUMIF(Sheet1!$T$10:$T$3962,S38,Sheet1!$J$10:$J$3962)</f>
        <v>0</v>
      </c>
      <c r="AO38" s="12">
        <f>SUMIF(Sheet1!$T$10:$T$3962,T38,Sheet1!$J$10:$J$3962)</f>
        <v>0</v>
      </c>
      <c r="AP38" s="12">
        <f>SUMIF(Sheet1!$T$10:$T$3962,U38,Sheet1!$J$10:$J$3962)</f>
        <v>0</v>
      </c>
      <c r="AQ38" s="26">
        <f t="shared" si="8"/>
        <v>739052</v>
      </c>
      <c r="AR38" s="26">
        <f t="shared" si="9"/>
        <v>739052</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87056</v>
      </c>
      <c r="Y39" s="12">
        <f>SUMIF(Sheet1!$T$10:$T$3962,D39,Sheet1!$J$10:$J$3962)</f>
        <v>24956</v>
      </c>
      <c r="Z39" s="12">
        <f>SUMIF(Sheet1!$T$10:$T$3962,E39,Sheet1!$J$10:$J$3962)</f>
        <v>0</v>
      </c>
      <c r="AA39" s="26">
        <f t="shared" si="5"/>
        <v>112012</v>
      </c>
      <c r="AB39" s="12">
        <f>SUMIF(Sheet1!$T$10:$T$3962,G39,Sheet1!$J$10:$J$3962)</f>
        <v>873</v>
      </c>
      <c r="AC39" s="12">
        <f>SUMIF(Sheet1!$T$10:$T$3962,H39,Sheet1!$J$10:$J$3962)</f>
        <v>1722</v>
      </c>
      <c r="AD39" s="12">
        <f>SUMIF(Sheet1!$T$10:$T$3962,I39,Sheet1!$J$10:$J$3962)</f>
        <v>0</v>
      </c>
      <c r="AE39" s="12">
        <f>SUMIF(Sheet1!$T$10:$T$3962,J39,Sheet1!$J$10:$J$3962)</f>
        <v>0</v>
      </c>
      <c r="AF39" s="12">
        <f>SUMIF(Sheet1!$T$10:$T$3962,K39,Sheet1!$J$10:$J$3962)</f>
        <v>0</v>
      </c>
      <c r="AG39" s="26">
        <f t="shared" si="6"/>
        <v>2595</v>
      </c>
      <c r="AH39" s="12">
        <f>SUMIF(Sheet1!$T$10:$T$3962,M39,Sheet1!$J$10:$J$3962)</f>
        <v>0</v>
      </c>
      <c r="AI39" s="12">
        <f>SUMIF(Sheet1!$T$10:$T$3962,N39,Sheet1!$J$10:$J$3962)</f>
        <v>22345</v>
      </c>
      <c r="AJ39" s="12">
        <f>SUMIF(Sheet1!$T$10:$T$3962,O39,Sheet1!$J$10:$J$3962)</f>
        <v>0</v>
      </c>
      <c r="AK39" s="26">
        <f t="shared" si="7"/>
        <v>22345</v>
      </c>
      <c r="AL39" s="12">
        <f>SUMIF(Sheet1!$T$10:$T$3962,Q39,Sheet1!$J$10:$J$3962)</f>
        <v>6291</v>
      </c>
      <c r="AM39" s="12">
        <f>SUMIF(Sheet1!$T$10:$T$3962,R39,Sheet1!$J$10:$J$3962)</f>
        <v>7057</v>
      </c>
      <c r="AN39" s="12">
        <f>SUMIF(Sheet1!$T$10:$T$3962,S39,Sheet1!$J$10:$J$3962)</f>
        <v>0</v>
      </c>
      <c r="AO39" s="12">
        <f>SUMIF(Sheet1!$T$10:$T$3962,T39,Sheet1!$J$10:$J$3962)</f>
        <v>0</v>
      </c>
      <c r="AP39" s="12">
        <f>SUMIF(Sheet1!$T$10:$T$3962,U39,Sheet1!$J$10:$J$3962)</f>
        <v>0</v>
      </c>
      <c r="AQ39" s="26">
        <f t="shared" si="8"/>
        <v>13348</v>
      </c>
      <c r="AR39" s="26">
        <f t="shared" si="9"/>
        <v>150300</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119951</v>
      </c>
      <c r="Y40" s="12">
        <f>SUMIF(Sheet1!$T$10:$T$3962,D40,Sheet1!$J$10:$J$3962)</f>
        <v>92582</v>
      </c>
      <c r="Z40" s="12">
        <f>SUMIF(Sheet1!$T$10:$T$3962,E40,Sheet1!$J$10:$J$3962)</f>
        <v>0</v>
      </c>
      <c r="AA40" s="26">
        <f t="shared" si="5"/>
        <v>212533</v>
      </c>
      <c r="AB40" s="12">
        <f>SUMIF(Sheet1!$T$10:$T$3962,G40,Sheet1!$J$10:$J$3962)</f>
        <v>0</v>
      </c>
      <c r="AC40" s="12">
        <f>SUMIF(Sheet1!$T$10:$T$3962,H40,Sheet1!$J$10:$J$3962)</f>
        <v>86</v>
      </c>
      <c r="AD40" s="12">
        <f>SUMIF(Sheet1!$T$10:$T$3962,I40,Sheet1!$J$10:$J$3962)</f>
        <v>0</v>
      </c>
      <c r="AE40" s="12">
        <f>SUMIF(Sheet1!$T$10:$T$3962,J40,Sheet1!$J$10:$J$3962)</f>
        <v>0</v>
      </c>
      <c r="AF40" s="12">
        <f>SUMIF(Sheet1!$T$10:$T$3962,K40,Sheet1!$J$10:$J$3962)</f>
        <v>0</v>
      </c>
      <c r="AG40" s="26">
        <f t="shared" si="6"/>
        <v>86</v>
      </c>
      <c r="AH40" s="12">
        <f>SUMIF(Sheet1!$T$10:$T$3962,M40,Sheet1!$J$10:$J$3962)</f>
        <v>0</v>
      </c>
      <c r="AI40" s="12">
        <f>SUMIF(Sheet1!$T$10:$T$3962,N40,Sheet1!$J$10:$J$3962)</f>
        <v>19966</v>
      </c>
      <c r="AJ40" s="12">
        <f>SUMIF(Sheet1!$T$10:$T$3962,O40,Sheet1!$J$10:$J$3962)</f>
        <v>0</v>
      </c>
      <c r="AK40" s="26">
        <f t="shared" si="7"/>
        <v>19966</v>
      </c>
      <c r="AL40" s="12">
        <f>SUMIF(Sheet1!$T$10:$T$3962,Q40,Sheet1!$J$10:$J$3962)</f>
        <v>17151</v>
      </c>
      <c r="AM40" s="12">
        <f>SUMIF(Sheet1!$T$10:$T$3962,R40,Sheet1!$J$10:$J$3962)</f>
        <v>0</v>
      </c>
      <c r="AN40" s="12">
        <f>SUMIF(Sheet1!$T$10:$T$3962,S40,Sheet1!$J$10:$J$3962)</f>
        <v>1759</v>
      </c>
      <c r="AO40" s="12">
        <f>SUMIF(Sheet1!$T$10:$T$3962,T40,Sheet1!$J$10:$J$3962)</f>
        <v>3912</v>
      </c>
      <c r="AP40" s="12">
        <f>SUMIF(Sheet1!$T$10:$T$3962,U40,Sheet1!$J$10:$J$3962)</f>
        <v>0</v>
      </c>
      <c r="AQ40" s="26">
        <f t="shared" si="8"/>
        <v>22822</v>
      </c>
      <c r="AR40" s="26">
        <f t="shared" si="9"/>
        <v>255407</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101743</v>
      </c>
      <c r="Y41" s="12">
        <f>SUMIF(Sheet1!$T$10:$T$3962,D41,Sheet1!$J$10:$J$3962)</f>
        <v>0</v>
      </c>
      <c r="Z41" s="12">
        <f>SUMIF(Sheet1!$T$10:$T$3962,E41,Sheet1!$J$10:$J$3962)</f>
        <v>0</v>
      </c>
      <c r="AA41" s="26">
        <f t="shared" si="5"/>
        <v>101743</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101743</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159287</v>
      </c>
      <c r="Y42" s="12">
        <f>SUMIF(Sheet1!$T$10:$T$3962,D42,Sheet1!$J$10:$J$3962)</f>
        <v>368250</v>
      </c>
      <c r="Z42" s="12">
        <f>SUMIF(Sheet1!$T$10:$T$3962,E42,Sheet1!$J$10:$J$3962)</f>
        <v>33669</v>
      </c>
      <c r="AA42" s="26">
        <f t="shared" si="5"/>
        <v>561206</v>
      </c>
      <c r="AB42" s="12">
        <f>SUMIF(Sheet1!$T$10:$T$3962,G42,Sheet1!$J$10:$J$3962)</f>
        <v>27561</v>
      </c>
      <c r="AC42" s="12">
        <f>SUMIF(Sheet1!$T$10:$T$3962,H42,Sheet1!$J$10:$J$3962)</f>
        <v>6839</v>
      </c>
      <c r="AD42" s="12">
        <f>SUMIF(Sheet1!$T$10:$T$3962,I42,Sheet1!$J$10:$J$3962)</f>
        <v>470</v>
      </c>
      <c r="AE42" s="12">
        <f>SUMIF(Sheet1!$T$10:$T$3962,J42,Sheet1!$J$10:$J$3962)</f>
        <v>0</v>
      </c>
      <c r="AF42" s="12">
        <f>SUMIF(Sheet1!$T$10:$T$3962,K42,Sheet1!$J$10:$J$3962)</f>
        <v>0</v>
      </c>
      <c r="AG42" s="26">
        <f t="shared" si="6"/>
        <v>34870</v>
      </c>
      <c r="AH42" s="12">
        <f>SUMIF(Sheet1!$T$10:$T$3962,M42,Sheet1!$J$10:$J$3962)</f>
        <v>0</v>
      </c>
      <c r="AI42" s="12">
        <f>SUMIF(Sheet1!$T$10:$T$3962,N42,Sheet1!$J$10:$J$3962)</f>
        <v>88069</v>
      </c>
      <c r="AJ42" s="12">
        <f>SUMIF(Sheet1!$T$10:$T$3962,O42,Sheet1!$J$10:$J$3962)</f>
        <v>0</v>
      </c>
      <c r="AK42" s="26">
        <f t="shared" si="7"/>
        <v>88069</v>
      </c>
      <c r="AL42" s="12">
        <f>SUMIF(Sheet1!$T$10:$T$3962,Q42,Sheet1!$J$10:$J$3962)</f>
        <v>23681</v>
      </c>
      <c r="AM42" s="12">
        <f>SUMIF(Sheet1!$T$10:$T$3962,R42,Sheet1!$J$10:$J$3962)</f>
        <v>57279</v>
      </c>
      <c r="AN42" s="12">
        <f>SUMIF(Sheet1!$T$10:$T$3962,S42,Sheet1!$J$10:$J$3962)</f>
        <v>98146</v>
      </c>
      <c r="AO42" s="12">
        <f>SUMIF(Sheet1!$T$10:$T$3962,T42,Sheet1!$J$10:$J$3962)</f>
        <v>30240</v>
      </c>
      <c r="AP42" s="12">
        <f>SUMIF(Sheet1!$T$10:$T$3962,U42,Sheet1!$J$10:$J$3962)</f>
        <v>0</v>
      </c>
      <c r="AQ42" s="26">
        <f t="shared" si="8"/>
        <v>209346</v>
      </c>
      <c r="AR42" s="26">
        <f t="shared" si="9"/>
        <v>893491</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1044358</v>
      </c>
      <c r="Y45" s="12">
        <f>SUMIF(Sheet1!$T$10:$T$3962,D45,Sheet1!$J$10:$J$3962)</f>
        <v>699828</v>
      </c>
      <c r="Z45" s="12">
        <f>SUMIF(Sheet1!$T$10:$T$3962,E45,Sheet1!$J$10:$J$3962)</f>
        <v>402284</v>
      </c>
      <c r="AA45" s="26">
        <f t="shared" si="5"/>
        <v>2146470</v>
      </c>
      <c r="AB45" s="12">
        <f>SUMIF(Sheet1!$T$10:$T$3962,G45,Sheet1!$J$10:$J$3962)</f>
        <v>172361</v>
      </c>
      <c r="AC45" s="12">
        <f>SUMIF(Sheet1!$T$10:$T$3962,H45,Sheet1!$J$10:$J$3962)</f>
        <v>20608</v>
      </c>
      <c r="AD45" s="12">
        <f>SUMIF(Sheet1!$T$10:$T$3962,I45,Sheet1!$J$10:$J$3962)</f>
        <v>470</v>
      </c>
      <c r="AE45" s="12">
        <f>SUMIF(Sheet1!$T$10:$T$3962,J45,Sheet1!$J$10:$J$3962)</f>
        <v>0</v>
      </c>
      <c r="AF45" s="12">
        <f>SUMIF(Sheet1!$T$10:$T$3962,K45,Sheet1!$J$10:$J$3962)</f>
        <v>0</v>
      </c>
      <c r="AG45" s="26">
        <f t="shared" si="6"/>
        <v>193439</v>
      </c>
      <c r="AH45" s="12">
        <f>SUMIF(Sheet1!$T$10:$T$3962,M45,Sheet1!$J$10:$J$3962)</f>
        <v>0</v>
      </c>
      <c r="AI45" s="12">
        <f>SUMIF(Sheet1!$T$10:$T$3962,N45,Sheet1!$J$10:$J$3962)</f>
        <v>242022</v>
      </c>
      <c r="AJ45" s="12">
        <f>SUMIF(Sheet1!$T$10:$T$3962,O45,Sheet1!$J$10:$J$3962)</f>
        <v>0</v>
      </c>
      <c r="AK45" s="26">
        <f t="shared" si="7"/>
        <v>242022</v>
      </c>
      <c r="AL45" s="12">
        <f>SUMIF(Sheet1!$T$10:$T$3962,Q45,Sheet1!$J$10:$J$3962)</f>
        <v>817452</v>
      </c>
      <c r="AM45" s="12">
        <f>SUMIF(Sheet1!$T$10:$T$3962,R45,Sheet1!$J$10:$J$3962)</f>
        <v>148138</v>
      </c>
      <c r="AN45" s="12">
        <f>SUMIF(Sheet1!$T$10:$T$3962,S45,Sheet1!$J$10:$J$3962)</f>
        <v>388651</v>
      </c>
      <c r="AO45" s="12">
        <f>SUMIF(Sheet1!$T$10:$T$3962,T45,Sheet1!$J$10:$J$3962)</f>
        <v>64612</v>
      </c>
      <c r="AP45" s="12">
        <f>SUMIF(Sheet1!$T$10:$T$3962,U45,Sheet1!$J$10:$J$3962)</f>
        <v>0</v>
      </c>
      <c r="AQ45" s="26">
        <f t="shared" si="8"/>
        <v>1418853</v>
      </c>
      <c r="AR45" s="26">
        <f t="shared" si="9"/>
        <v>4000784</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1044358</v>
      </c>
      <c r="Y51" s="12">
        <f>SUMIF(Sheet1!$T$10:$T$3962,D51,Sheet1!$J$10:$J$3962)</f>
        <v>699828</v>
      </c>
      <c r="Z51" s="12">
        <f>SUMIF(Sheet1!$T$10:$T$3962,E51,Sheet1!$J$10:$J$3962)</f>
        <v>402284</v>
      </c>
      <c r="AA51" s="26">
        <f>SUM(X51:Z51)</f>
        <v>2146470</v>
      </c>
      <c r="AB51" s="12">
        <f>SUMIF(Sheet1!$T$10:$T$3962,G51,Sheet1!$J$10:$J$3962)</f>
        <v>172361</v>
      </c>
      <c r="AC51" s="12">
        <f>SUMIF(Sheet1!$T$10:$T$3962,H51,Sheet1!$J$10:$J$3962)</f>
        <v>20608</v>
      </c>
      <c r="AD51" s="12">
        <f>SUMIF(Sheet1!$T$10:$T$3962,I51,Sheet1!$J$10:$J$3962)</f>
        <v>470</v>
      </c>
      <c r="AE51" s="12">
        <f>SUMIF(Sheet1!$T$10:$T$3962,J51,Sheet1!$J$10:$J$3962)</f>
        <v>0</v>
      </c>
      <c r="AF51" s="12">
        <f>SUMIF(Sheet1!$T$10:$T$3962,K51,Sheet1!$J$10:$J$3962)</f>
        <v>0</v>
      </c>
      <c r="AG51" s="26">
        <f>SUM(AB51:AF51)</f>
        <v>193439</v>
      </c>
      <c r="AH51" s="12">
        <f>SUMIF(Sheet1!$T$10:$T$3962,M51,Sheet1!$J$10:$J$3962)</f>
        <v>0</v>
      </c>
      <c r="AI51" s="12">
        <f>SUMIF(Sheet1!$T$10:$T$3962,N51,Sheet1!$J$10:$J$3962)</f>
        <v>242022</v>
      </c>
      <c r="AJ51" s="12">
        <f>SUMIF(Sheet1!$T$10:$T$3962,O51,Sheet1!$J$10:$J$3962)</f>
        <v>0</v>
      </c>
      <c r="AK51" s="26">
        <f>SUM(AH51:AJ51)</f>
        <v>242022</v>
      </c>
      <c r="AL51" s="12">
        <f>SUMIF(Sheet1!$T$10:$T$3962,Q51,Sheet1!$J$10:$J$3962)</f>
        <v>817452</v>
      </c>
      <c r="AM51" s="12">
        <f>SUMIF(Sheet1!$T$10:$T$3962,R51,Sheet1!$J$10:$J$3962)</f>
        <v>148138</v>
      </c>
      <c r="AN51" s="12">
        <f>SUMIF(Sheet1!$T$10:$T$3962,S51,Sheet1!$J$10:$J$3962)</f>
        <v>388651</v>
      </c>
      <c r="AO51" s="12">
        <f>SUMIF(Sheet1!$T$10:$T$3962,T51,Sheet1!$J$10:$J$3962)</f>
        <v>64612</v>
      </c>
      <c r="AP51" s="12">
        <f>SUMIF(Sheet1!$T$10:$T$3962,U51,Sheet1!$J$10:$J$3962)</f>
        <v>0</v>
      </c>
      <c r="AQ51" s="26">
        <f>SUM(AL51:AP51)</f>
        <v>1418853</v>
      </c>
      <c r="AR51" s="26">
        <f>+AQ51+AK51+AG51+AA51</f>
        <v>4000784</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-536418</v>
      </c>
      <c r="Y53" s="12">
        <f>SUMIF(Sheet1!$T$10:$T$3962,D53,Sheet1!$J$10:$J$3962)</f>
        <v>3060004</v>
      </c>
      <c r="Z53" s="12">
        <f>SUMIF(Sheet1!$T$10:$T$3962,E53,Sheet1!$J$10:$J$3962)</f>
        <v>-402284</v>
      </c>
      <c r="AA53" s="26">
        <f t="shared" ref="AA53:AA58" si="10">SUM(X53:Z53)</f>
        <v>2121302</v>
      </c>
      <c r="AB53" s="12">
        <f>SUMIF(Sheet1!$T$10:$T$3962,G53,Sheet1!$J$10:$J$3962)</f>
        <v>-170023</v>
      </c>
      <c r="AC53" s="12">
        <f>SUMIF(Sheet1!$T$10:$T$3962,H53,Sheet1!$J$10:$J$3962)</f>
        <v>-20555</v>
      </c>
      <c r="AD53" s="12">
        <f>SUMIF(Sheet1!$T$10:$T$3962,I53,Sheet1!$J$10:$J$3962)</f>
        <v>-470</v>
      </c>
      <c r="AE53" s="12">
        <f>SUMIF(Sheet1!$T$10:$T$3962,J53,Sheet1!$J$10:$J$3962)</f>
        <v>0</v>
      </c>
      <c r="AF53" s="12">
        <f>SUMIF(Sheet1!$T$10:$T$3962,K53,Sheet1!$J$10:$J$3962)</f>
        <v>0</v>
      </c>
      <c r="AG53" s="26">
        <f t="shared" ref="AG53:AG58" si="11">SUM(AB53:AF53)</f>
        <v>-191048</v>
      </c>
      <c r="AH53" s="12">
        <f>SUMIF(Sheet1!$T$10:$T$3962,M53,Sheet1!$J$10:$J$3962)</f>
        <v>0</v>
      </c>
      <c r="AI53" s="12">
        <f>SUMIF(Sheet1!$T$10:$T$3962,N53,Sheet1!$J$10:$J$3962)</f>
        <v>-241842</v>
      </c>
      <c r="AJ53" s="12">
        <f>SUMIF(Sheet1!$T$10:$T$3962,O53,Sheet1!$J$10:$J$3962)</f>
        <v>0</v>
      </c>
      <c r="AK53" s="26">
        <f t="shared" ref="AK53:AK58" si="12">SUM(AH53:AJ53)</f>
        <v>-241842</v>
      </c>
      <c r="AL53" s="12">
        <f>SUMIF(Sheet1!$T$10:$T$3962,Q53,Sheet1!$J$10:$J$3962)</f>
        <v>-47572</v>
      </c>
      <c r="AM53" s="12">
        <f>SUMIF(Sheet1!$T$10:$T$3962,R53,Sheet1!$J$10:$J$3962)</f>
        <v>228748</v>
      </c>
      <c r="AN53" s="12">
        <f>SUMIF(Sheet1!$T$10:$T$3962,S53,Sheet1!$J$10:$J$3962)</f>
        <v>-139592</v>
      </c>
      <c r="AO53" s="12">
        <f>SUMIF(Sheet1!$T$10:$T$3962,T53,Sheet1!$J$10:$J$3962)</f>
        <v>257885</v>
      </c>
      <c r="AP53" s="12">
        <f>SUMIF(Sheet1!$T$10:$T$3962,U53,Sheet1!$J$10:$J$3962)</f>
        <v>0</v>
      </c>
      <c r="AQ53" s="26">
        <f t="shared" ref="AQ53:AQ58" si="13">SUM(AL53:AP53)</f>
        <v>299469</v>
      </c>
      <c r="AR53" s="26">
        <f t="shared" ref="AR53:AR58" si="14">+AQ53+AK53+AG53+AA53</f>
        <v>1987881</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-536418</v>
      </c>
      <c r="Y55" s="12">
        <f>SUMIF(Sheet1!$T$10:$T$3962,D55,Sheet1!$J$10:$J$3962)</f>
        <v>3060004</v>
      </c>
      <c r="Z55" s="12">
        <f>SUMIF(Sheet1!$T$10:$T$3962,E55,Sheet1!$J$10:$J$3962)</f>
        <v>-402284</v>
      </c>
      <c r="AA55" s="26">
        <f t="shared" si="10"/>
        <v>2121302</v>
      </c>
      <c r="AB55" s="12">
        <f>SUMIF(Sheet1!$T$10:$T$3962,G55,Sheet1!$J$10:$J$3962)</f>
        <v>-170023</v>
      </c>
      <c r="AC55" s="12">
        <f>SUMIF(Sheet1!$T$10:$T$3962,H55,Sheet1!$J$10:$J$3962)</f>
        <v>-20555</v>
      </c>
      <c r="AD55" s="12">
        <f>SUMIF(Sheet1!$T$10:$T$3962,I55,Sheet1!$J$10:$J$3962)</f>
        <v>-470</v>
      </c>
      <c r="AE55" s="12">
        <f>SUMIF(Sheet1!$T$10:$T$3962,J55,Sheet1!$J$10:$J$3962)</f>
        <v>0</v>
      </c>
      <c r="AF55" s="12">
        <f>SUMIF(Sheet1!$T$10:$T$3962,K55,Sheet1!$J$10:$J$3962)</f>
        <v>0</v>
      </c>
      <c r="AG55" s="26">
        <f t="shared" si="11"/>
        <v>-191048</v>
      </c>
      <c r="AH55" s="12">
        <f>SUMIF(Sheet1!$T$10:$T$3962,M55,Sheet1!$J$10:$J$3962)</f>
        <v>0</v>
      </c>
      <c r="AI55" s="12">
        <f>SUMIF(Sheet1!$T$10:$T$3962,N55,Sheet1!$J$10:$J$3962)</f>
        <v>-241842</v>
      </c>
      <c r="AJ55" s="12">
        <f>SUMIF(Sheet1!$T$10:$T$3962,O55,Sheet1!$J$10:$J$3962)</f>
        <v>0</v>
      </c>
      <c r="AK55" s="26">
        <f t="shared" si="12"/>
        <v>-241842</v>
      </c>
      <c r="AL55" s="12">
        <f>SUMIF(Sheet1!$T$10:$T$3962,Q55,Sheet1!$J$10:$J$3962)</f>
        <v>-47572</v>
      </c>
      <c r="AM55" s="12">
        <f>SUMIF(Sheet1!$T$10:$T$3962,R55,Sheet1!$J$10:$J$3962)</f>
        <v>228748</v>
      </c>
      <c r="AN55" s="12">
        <f>SUMIF(Sheet1!$T$10:$T$3962,S55,Sheet1!$J$10:$J$3962)</f>
        <v>-139592</v>
      </c>
      <c r="AO55" s="12">
        <f>SUMIF(Sheet1!$T$10:$T$3962,T55,Sheet1!$J$10:$J$3962)</f>
        <v>257885</v>
      </c>
      <c r="AP55" s="12">
        <f>SUMIF(Sheet1!$T$10:$T$3962,U55,Sheet1!$J$10:$J$3962)</f>
        <v>0</v>
      </c>
      <c r="AQ55" s="26">
        <f t="shared" si="13"/>
        <v>299469</v>
      </c>
      <c r="AR55" s="26">
        <f t="shared" si="14"/>
        <v>1987881</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-536418</v>
      </c>
      <c r="Y58" s="12">
        <f>SUMIF(Sheet1!$T$10:$T$3962,D58,Sheet1!$J$10:$J$3962)</f>
        <v>3060004</v>
      </c>
      <c r="Z58" s="12">
        <f>SUMIF(Sheet1!$T$10:$T$3962,E58,Sheet1!$J$10:$J$3962)</f>
        <v>-402284</v>
      </c>
      <c r="AA58" s="26">
        <f t="shared" si="10"/>
        <v>2121302</v>
      </c>
      <c r="AB58" s="12">
        <f>SUMIF(Sheet1!$T$10:$T$3962,G58,Sheet1!$J$10:$J$3962)</f>
        <v>-170023</v>
      </c>
      <c r="AC58" s="12">
        <f>SUMIF(Sheet1!$T$10:$T$3962,H58,Sheet1!$J$10:$J$3962)</f>
        <v>-20555</v>
      </c>
      <c r="AD58" s="12">
        <f>SUMIF(Sheet1!$T$10:$T$3962,I58,Sheet1!$J$10:$J$3962)</f>
        <v>-470</v>
      </c>
      <c r="AE58" s="12">
        <f>SUMIF(Sheet1!$T$10:$T$3962,J58,Sheet1!$J$10:$J$3962)</f>
        <v>0</v>
      </c>
      <c r="AF58" s="12">
        <f>SUMIF(Sheet1!$T$10:$T$3962,K58,Sheet1!$J$10:$J$3962)</f>
        <v>0</v>
      </c>
      <c r="AG58" s="26">
        <f t="shared" si="11"/>
        <v>-191048</v>
      </c>
      <c r="AH58" s="12">
        <f>SUMIF(Sheet1!$T$10:$T$3962,M58,Sheet1!$J$10:$J$3962)</f>
        <v>0</v>
      </c>
      <c r="AI58" s="12">
        <f>SUMIF(Sheet1!$T$10:$T$3962,N58,Sheet1!$J$10:$J$3962)</f>
        <v>-241842</v>
      </c>
      <c r="AJ58" s="12">
        <f>SUMIF(Sheet1!$T$10:$T$3962,O58,Sheet1!$J$10:$J$3962)</f>
        <v>0</v>
      </c>
      <c r="AK58" s="26">
        <f t="shared" si="12"/>
        <v>-241842</v>
      </c>
      <c r="AL58" s="12">
        <f>SUMIF(Sheet1!$T$10:$T$3962,Q58,Sheet1!$J$10:$J$3962)</f>
        <v>-47572</v>
      </c>
      <c r="AM58" s="12">
        <f>SUMIF(Sheet1!$T$10:$T$3962,R58,Sheet1!$J$10:$J$3962)</f>
        <v>228748</v>
      </c>
      <c r="AN58" s="12">
        <f>SUMIF(Sheet1!$T$10:$T$3962,S58,Sheet1!$J$10:$J$3962)</f>
        <v>-139592</v>
      </c>
      <c r="AO58" s="12">
        <f>SUMIF(Sheet1!$T$10:$T$3962,T58,Sheet1!$J$10:$J$3962)</f>
        <v>257885</v>
      </c>
      <c r="AP58" s="12">
        <f>SUMIF(Sheet1!$T$10:$T$3962,U58,Sheet1!$J$10:$J$3962)</f>
        <v>0</v>
      </c>
      <c r="AQ58" s="26">
        <f t="shared" si="13"/>
        <v>299469</v>
      </c>
      <c r="AR58" s="26">
        <f t="shared" si="14"/>
        <v>1987881</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-536418</v>
      </c>
      <c r="Y69" s="12">
        <f>SUMIF(Sheet1!$T$10:$T$3962,D69,Sheet1!$J$10:$J$3962)</f>
        <v>3060004</v>
      </c>
      <c r="Z69" s="12">
        <f>SUMIF(Sheet1!$T$10:$T$3962,E69,Sheet1!$J$10:$J$3962)</f>
        <v>-402284</v>
      </c>
      <c r="AA69" s="26">
        <f t="shared" si="15"/>
        <v>2121302</v>
      </c>
      <c r="AB69" s="12">
        <f>SUMIF(Sheet1!$T$10:$T$3962,G69,Sheet1!$J$10:$J$3962)</f>
        <v>-170023</v>
      </c>
      <c r="AC69" s="12">
        <f>SUMIF(Sheet1!$T$10:$T$3962,H69,Sheet1!$J$10:$J$3962)</f>
        <v>-20555</v>
      </c>
      <c r="AD69" s="12">
        <f>SUMIF(Sheet1!$T$10:$T$3962,I69,Sheet1!$J$10:$J$3962)</f>
        <v>-470</v>
      </c>
      <c r="AE69" s="12">
        <f>SUMIF(Sheet1!$T$10:$T$3962,J69,Sheet1!$J$10:$J$3962)</f>
        <v>0</v>
      </c>
      <c r="AF69" s="12">
        <f>SUMIF(Sheet1!$T$10:$T$3962,K69,Sheet1!$J$10:$J$3962)</f>
        <v>0</v>
      </c>
      <c r="AG69" s="26">
        <f t="shared" si="16"/>
        <v>-191048</v>
      </c>
      <c r="AH69" s="12">
        <f>SUMIF(Sheet1!$T$10:$T$3962,M69,Sheet1!$J$10:$J$3962)</f>
        <v>0</v>
      </c>
      <c r="AI69" s="12">
        <f>SUMIF(Sheet1!$T$10:$T$3962,N69,Sheet1!$J$10:$J$3962)</f>
        <v>-241842</v>
      </c>
      <c r="AJ69" s="12">
        <f>SUMIF(Sheet1!$T$10:$T$3962,O69,Sheet1!$J$10:$J$3962)</f>
        <v>0</v>
      </c>
      <c r="AK69" s="26">
        <f t="shared" si="17"/>
        <v>-241842</v>
      </c>
      <c r="AL69" s="12">
        <f>SUMIF(Sheet1!$T$10:$T$3962,Q69,Sheet1!$J$10:$J$3962)</f>
        <v>-47572</v>
      </c>
      <c r="AM69" s="12">
        <f>SUMIF(Sheet1!$T$10:$T$3962,R69,Sheet1!$J$10:$J$3962)</f>
        <v>228748</v>
      </c>
      <c r="AN69" s="12">
        <f>SUMIF(Sheet1!$T$10:$T$3962,S69,Sheet1!$J$10:$J$3962)</f>
        <v>-139592</v>
      </c>
      <c r="AO69" s="12">
        <f>SUMIF(Sheet1!$T$10:$T$3962,T69,Sheet1!$J$10:$J$3962)</f>
        <v>257885</v>
      </c>
      <c r="AP69" s="12">
        <f>SUMIF(Sheet1!$T$10:$T$3962,U69,Sheet1!$J$10:$J$3962)</f>
        <v>0</v>
      </c>
      <c r="AQ69" s="26">
        <f t="shared" si="18"/>
        <v>299469</v>
      </c>
      <c r="AR69" s="26">
        <f t="shared" si="19"/>
        <v>1987881</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AC2871-85C4-4540-9830-C531747D50BD}">
  <ds:schemaRefs>
    <ds:schemaRef ds:uri="http://schemas.microsoft.com/office/2006/documentManagement/types"/>
    <ds:schemaRef ds:uri="http://purl.org/dc/elements/1.1/"/>
    <ds:schemaRef ds:uri="http://purl.org/dc/terms/"/>
    <ds:schemaRef ds:uri="http://purl.org/dc/dcmitype/"/>
    <ds:schemaRef ds:uri="http://schemas.microsoft.com/office/2006/metadata/properties"/>
    <ds:schemaRef ds:uri="http://schemas.openxmlformats.org/package/2006/metadata/core-properti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FD592D8-EE31-4FB5-9824-FE686D2AE1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Tharine</cp:lastModifiedBy>
  <cp:lastPrinted>2015-01-13T16:30:12Z</cp:lastPrinted>
  <dcterms:created xsi:type="dcterms:W3CDTF">2009-08-12T11:33:52Z</dcterms:created>
  <dcterms:modified xsi:type="dcterms:W3CDTF">2018-07-04T07:38:25Z</dcterms:modified>
</cp:coreProperties>
</file>