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15" windowWidth="20115" windowHeight="7755"/>
  </bookViews>
  <sheets>
    <sheet name="2017-18 FY" sheetId="16" r:id="rId1"/>
    <sheet name="Material Problems" sheetId="17" r:id="rId2"/>
  </sheets>
  <calcPr calcId="145621"/>
</workbook>
</file>

<file path=xl/calcChain.xml><?xml version="1.0" encoding="utf-8"?>
<calcChain xmlns="http://schemas.openxmlformats.org/spreadsheetml/2006/main">
  <c r="B12" i="16" l="1"/>
  <c r="M15" i="16"/>
  <c r="M17" i="16" s="1"/>
  <c r="L15" i="16"/>
  <c r="L17" i="16" s="1"/>
  <c r="K15" i="16"/>
  <c r="K17" i="16" s="1"/>
  <c r="J15" i="16"/>
  <c r="J17" i="16" s="1"/>
  <c r="K12" i="16" l="1"/>
  <c r="L12" i="16"/>
  <c r="M12" i="16"/>
  <c r="J12" i="16"/>
  <c r="O15" i="16"/>
  <c r="B17" i="16"/>
  <c r="C15" i="16" s="1"/>
  <c r="C12" i="16" s="1"/>
  <c r="C14" i="16" s="1"/>
  <c r="AE3" i="16"/>
  <c r="B5" i="16" s="1"/>
  <c r="AE4" i="16"/>
  <c r="AE5" i="16"/>
  <c r="AE6" i="16"/>
  <c r="AE7" i="16"/>
  <c r="AE8" i="16"/>
  <c r="AE9" i="16"/>
  <c r="AE10" i="16"/>
  <c r="AE11" i="16"/>
  <c r="AE12" i="16"/>
  <c r="AE13" i="16"/>
  <c r="AE14" i="16"/>
  <c r="AE15" i="16"/>
  <c r="AE16" i="16"/>
  <c r="AE17" i="16"/>
  <c r="AE18" i="16"/>
  <c r="AE19" i="16"/>
  <c r="AE20" i="16"/>
  <c r="AE21" i="16"/>
  <c r="AE22" i="16"/>
  <c r="AE23" i="16"/>
  <c r="AE24" i="16"/>
  <c r="AE25" i="16"/>
  <c r="AE26" i="16"/>
  <c r="AE27" i="16"/>
  <c r="AE28" i="16"/>
  <c r="AE29" i="16"/>
  <c r="AE30" i="16"/>
  <c r="AE31" i="16"/>
  <c r="AE32" i="16"/>
  <c r="AE33" i="16"/>
  <c r="AE34" i="16"/>
  <c r="AE35" i="16"/>
  <c r="AE36" i="16"/>
  <c r="AE37" i="16"/>
  <c r="AE38" i="16"/>
  <c r="AE39" i="16"/>
  <c r="AE40" i="16"/>
  <c r="AE41" i="16"/>
  <c r="AE42" i="16"/>
  <c r="AE43" i="16"/>
  <c r="AE44" i="16"/>
  <c r="AE45" i="16"/>
  <c r="AE46" i="16"/>
  <c r="AE47" i="16"/>
  <c r="AE48" i="16"/>
  <c r="AE49" i="16"/>
  <c r="AE50" i="16"/>
  <c r="AE51" i="16"/>
  <c r="AE52" i="16"/>
  <c r="AE53" i="16"/>
  <c r="AE54" i="16"/>
  <c r="AE55" i="16"/>
  <c r="AE56" i="16"/>
  <c r="AE57" i="16"/>
  <c r="AE58" i="16"/>
  <c r="AE59" i="16"/>
  <c r="AE60" i="16"/>
  <c r="AE61" i="16"/>
  <c r="AE62" i="16"/>
  <c r="AE63" i="16"/>
  <c r="AE64" i="16"/>
  <c r="AE65" i="16"/>
  <c r="AE66" i="16"/>
  <c r="AE67" i="16"/>
  <c r="AE68" i="16"/>
  <c r="AE69" i="16"/>
  <c r="AE70" i="16"/>
  <c r="AE71" i="16"/>
  <c r="AE72" i="16"/>
  <c r="AE73" i="16"/>
  <c r="AE74" i="16"/>
  <c r="AE75" i="16"/>
  <c r="AE76" i="16"/>
  <c r="AE77" i="16"/>
  <c r="AE78" i="16"/>
  <c r="AE79" i="16"/>
  <c r="AE80" i="16"/>
  <c r="AE81" i="16"/>
  <c r="AE82" i="16"/>
  <c r="AE83" i="16"/>
  <c r="AE84" i="16"/>
  <c r="AE85" i="16"/>
  <c r="AE86" i="16"/>
  <c r="AE87" i="16"/>
  <c r="AE88" i="16"/>
  <c r="AE89" i="16"/>
  <c r="AE90" i="16"/>
  <c r="AE91" i="16"/>
  <c r="AE92" i="16"/>
  <c r="AE93" i="16"/>
  <c r="AE94" i="16"/>
  <c r="AE95" i="16"/>
  <c r="AE96" i="16"/>
  <c r="AE97" i="16"/>
  <c r="AE98" i="16"/>
  <c r="AE99" i="16"/>
  <c r="AE100" i="16"/>
  <c r="AE101" i="16"/>
  <c r="AE102" i="16"/>
  <c r="AE103" i="16"/>
  <c r="AE104" i="16"/>
  <c r="AE105" i="16"/>
  <c r="AE106" i="16"/>
  <c r="AE107" i="16"/>
  <c r="AE108" i="16"/>
  <c r="AE109" i="16"/>
  <c r="AE110" i="16"/>
  <c r="AE111" i="16"/>
  <c r="AE112" i="16"/>
  <c r="AE113" i="16"/>
  <c r="AE114" i="16"/>
  <c r="AE115" i="16"/>
  <c r="AE116" i="16"/>
  <c r="AE117" i="16"/>
  <c r="AE118" i="16"/>
  <c r="AE119" i="16"/>
  <c r="AE120" i="16"/>
  <c r="AE121" i="16"/>
  <c r="AE122" i="16"/>
  <c r="AE123" i="16"/>
  <c r="AE124" i="16"/>
  <c r="AE125" i="16"/>
  <c r="AE126" i="16"/>
  <c r="AE127" i="16"/>
  <c r="AE128" i="16"/>
  <c r="AE129" i="16"/>
  <c r="AE130" i="16"/>
  <c r="AE131" i="16"/>
  <c r="AE132" i="16"/>
  <c r="AE133" i="16"/>
  <c r="AE134" i="16"/>
  <c r="AE135" i="16"/>
  <c r="AE136" i="16"/>
  <c r="AE137" i="16"/>
  <c r="AE138" i="16"/>
  <c r="AE139" i="16"/>
  <c r="AE140" i="16"/>
  <c r="AE141" i="16"/>
  <c r="AE142" i="16"/>
  <c r="AE143" i="16"/>
  <c r="AE144" i="16"/>
  <c r="AE145" i="16"/>
  <c r="AE146" i="16"/>
  <c r="AE147" i="16"/>
  <c r="AE148" i="16"/>
  <c r="AE149" i="16"/>
  <c r="AE150" i="16"/>
  <c r="AE151" i="16"/>
  <c r="AE152" i="16"/>
  <c r="AE153" i="16"/>
  <c r="AE154" i="16"/>
  <c r="AE155" i="16"/>
  <c r="AE156" i="16"/>
  <c r="AE157" i="16"/>
  <c r="AE158" i="16"/>
  <c r="AE159" i="16"/>
  <c r="AE160" i="16"/>
  <c r="AE161" i="16"/>
  <c r="AE162" i="16"/>
  <c r="AE163" i="16"/>
  <c r="AE164" i="16"/>
  <c r="AE165" i="16"/>
  <c r="AE166" i="16"/>
  <c r="AE167" i="16"/>
  <c r="AE168" i="16"/>
  <c r="AE169" i="16"/>
  <c r="AE170" i="16"/>
  <c r="AE171" i="16"/>
  <c r="AE172" i="16"/>
  <c r="AE173" i="16"/>
  <c r="AE174" i="16"/>
  <c r="AE175" i="16"/>
  <c r="AE176" i="16"/>
  <c r="AE177" i="16"/>
  <c r="AE178" i="16"/>
  <c r="AE179" i="16"/>
  <c r="AE180" i="16"/>
  <c r="AE181" i="16"/>
  <c r="AE182" i="16"/>
  <c r="AE183" i="16"/>
  <c r="AE184" i="16"/>
  <c r="AE185" i="16"/>
  <c r="AE186" i="16"/>
  <c r="AE187" i="16"/>
  <c r="AE188" i="16"/>
  <c r="AE189" i="16"/>
  <c r="AE190" i="16"/>
  <c r="AE191" i="16"/>
  <c r="AE192" i="16"/>
  <c r="AE193" i="16"/>
  <c r="AE194" i="16"/>
  <c r="AE195" i="16"/>
  <c r="AE196" i="16"/>
  <c r="AE197" i="16"/>
  <c r="AE198" i="16"/>
  <c r="AE199" i="16"/>
  <c r="AE200" i="16"/>
  <c r="AE201" i="16"/>
  <c r="AE202" i="16"/>
  <c r="AE203" i="16"/>
  <c r="AE204" i="16"/>
  <c r="AE205" i="16"/>
  <c r="AE206" i="16"/>
  <c r="AE207" i="16"/>
  <c r="AE208" i="16"/>
  <c r="AE209" i="16"/>
  <c r="AE210" i="16"/>
  <c r="AE211" i="16"/>
  <c r="AE212" i="16"/>
  <c r="AE213" i="16"/>
  <c r="AE214" i="16"/>
  <c r="AE215" i="16"/>
  <c r="AE216" i="16"/>
  <c r="AE217" i="16"/>
  <c r="AE218" i="16"/>
  <c r="AE219" i="16"/>
  <c r="AE220" i="16"/>
  <c r="AE221" i="16"/>
  <c r="AE222" i="16"/>
  <c r="AE223" i="16"/>
  <c r="AE224" i="16"/>
  <c r="AE225" i="16"/>
  <c r="AE226" i="16"/>
  <c r="AE227" i="16"/>
  <c r="AE228" i="16"/>
  <c r="AE229" i="16"/>
  <c r="AE230" i="16"/>
  <c r="AE231" i="16"/>
  <c r="AE232" i="16"/>
  <c r="AE233" i="16"/>
  <c r="AE234" i="16"/>
  <c r="AE235" i="16"/>
  <c r="AE236" i="16"/>
  <c r="AE237" i="16"/>
  <c r="AE238" i="16"/>
  <c r="AE239" i="16"/>
  <c r="AE240" i="16"/>
  <c r="AE241" i="16"/>
  <c r="AE242" i="16"/>
  <c r="AE243" i="16"/>
  <c r="AE244" i="16"/>
  <c r="AE245" i="16"/>
  <c r="AE246" i="16"/>
  <c r="AE247" i="16"/>
  <c r="AE248" i="16"/>
  <c r="AE249" i="16"/>
  <c r="AE250" i="16"/>
  <c r="AE251" i="16"/>
  <c r="AE252" i="16"/>
  <c r="AE253" i="16"/>
  <c r="AE254" i="16"/>
  <c r="AE255" i="16"/>
  <c r="AE256" i="16"/>
  <c r="AE2" i="16"/>
  <c r="C17" i="16" l="1"/>
  <c r="D15" i="16" s="1"/>
  <c r="D12" i="16" s="1"/>
  <c r="D14" i="16" s="1"/>
  <c r="N26" i="16"/>
  <c r="C18" i="16" l="1"/>
  <c r="N21" i="16"/>
  <c r="N20" i="16"/>
  <c r="B14" i="16"/>
  <c r="B19" i="16" s="1"/>
  <c r="N13" i="16"/>
  <c r="N14" i="16" s="1"/>
  <c r="D17" i="16" l="1"/>
  <c r="C19" i="16"/>
  <c r="N16" i="16"/>
  <c r="N17" i="16" s="1"/>
  <c r="N18" i="16" s="1"/>
  <c r="B18" i="16"/>
  <c r="D18" i="16" l="1"/>
  <c r="E15" i="16"/>
  <c r="B6" i="16"/>
  <c r="B7" i="16" s="1"/>
  <c r="D19" i="16"/>
  <c r="E17" i="16" l="1"/>
  <c r="F15" i="16" s="1"/>
  <c r="E12" i="16"/>
  <c r="E14" i="16" s="1"/>
  <c r="J14" i="16"/>
  <c r="D7" i="16"/>
  <c r="E18" i="16" l="1"/>
  <c r="F17" i="16"/>
  <c r="G15" i="16" s="1"/>
  <c r="G17" i="16" s="1"/>
  <c r="H15" i="16" s="1"/>
  <c r="F12" i="16"/>
  <c r="G12" i="16" s="1"/>
  <c r="G14" i="16" s="1"/>
  <c r="E19" i="16"/>
  <c r="K14" i="16"/>
  <c r="H17" i="16" l="1"/>
  <c r="I15" i="16" s="1"/>
  <c r="H12" i="16"/>
  <c r="H14" i="16" s="1"/>
  <c r="F14" i="16"/>
  <c r="L14" i="16"/>
  <c r="G19" i="16"/>
  <c r="G18" i="16"/>
  <c r="F19" i="16" l="1"/>
  <c r="F18" i="16"/>
  <c r="I17" i="16"/>
  <c r="I12" i="16"/>
  <c r="I14" i="16" s="1"/>
  <c r="M14" i="16"/>
  <c r="H18" i="16"/>
  <c r="H19" i="16"/>
  <c r="I19" i="16" l="1"/>
  <c r="I18" i="16"/>
  <c r="J18" i="16" l="1"/>
  <c r="J19" i="16"/>
  <c r="K18" i="16" l="1"/>
  <c r="K19" i="16"/>
  <c r="L18" i="16" l="1"/>
  <c r="L19" i="16"/>
  <c r="M19" i="16" s="1"/>
  <c r="M18" i="16" l="1"/>
  <c r="N15" i="16"/>
</calcChain>
</file>

<file path=xl/sharedStrings.xml><?xml version="1.0" encoding="utf-8"?>
<sst xmlns="http://schemas.openxmlformats.org/spreadsheetml/2006/main" count="573" uniqueCount="558">
  <si>
    <t xml:space="preserve">Available Balance </t>
  </si>
  <si>
    <t>Financial Year</t>
  </si>
  <si>
    <t>Monthly Report as per the Division of Revenue Act</t>
  </si>
  <si>
    <t>Municipality Name</t>
  </si>
  <si>
    <t>Accumulated Expenditure</t>
  </si>
  <si>
    <t>Month End</t>
  </si>
  <si>
    <t>May</t>
  </si>
  <si>
    <t>Financial Accounting for Grant Funds Received and Expended</t>
  </si>
  <si>
    <t>July</t>
  </si>
  <si>
    <t>August</t>
  </si>
  <si>
    <t>September</t>
  </si>
  <si>
    <t>October</t>
  </si>
  <si>
    <t>November</t>
  </si>
  <si>
    <t>December</t>
  </si>
  <si>
    <t>January</t>
  </si>
  <si>
    <t>February</t>
  </si>
  <si>
    <t>March</t>
  </si>
  <si>
    <t>April</t>
  </si>
  <si>
    <t>June</t>
  </si>
  <si>
    <t>Total</t>
  </si>
  <si>
    <t>Received Prior Months ( Current Financial Year)</t>
  </si>
  <si>
    <t>Received in the Current Month</t>
  </si>
  <si>
    <t>Total EPWP funds Received</t>
  </si>
  <si>
    <t>Spent Prior Months ( Current Financial  year)</t>
  </si>
  <si>
    <t>Spent in the Current Month</t>
  </si>
  <si>
    <t>Accumulated  EPWP Expenditure</t>
  </si>
  <si>
    <t>Total EPWP funds Received and Not Spent</t>
  </si>
  <si>
    <t>Funds Currently Committed but Not Spent</t>
  </si>
  <si>
    <t>Scheduled Transfers Withheld</t>
  </si>
  <si>
    <t>(Print Name Below)</t>
  </si>
  <si>
    <t xml:space="preserve">, The Accounting Officer or Delegate certify that the above information is correct </t>
  </si>
  <si>
    <t>Certify that this report is correct and that this report has been submitted electronically as required.</t>
  </si>
  <si>
    <t xml:space="preserve"> </t>
  </si>
  <si>
    <t>Signed……………………………………………………..</t>
  </si>
  <si>
    <t>2017-18</t>
  </si>
  <si>
    <t>Approved Rollover</t>
  </si>
  <si>
    <t>Expenditure on Approved Rollover</t>
  </si>
  <si>
    <t xml:space="preserve">Expenditure as % of received amount </t>
  </si>
  <si>
    <t>BUF</t>
  </si>
  <si>
    <t xml:space="preserve"> Buffalo City</t>
  </si>
  <si>
    <t>NMA</t>
  </si>
  <si>
    <t xml:space="preserve"> Nelson Mandela Bay</t>
  </si>
  <si>
    <t>EC101</t>
  </si>
  <si>
    <t xml:space="preserve"> Dr Beyers Naude</t>
  </si>
  <si>
    <t>EC102</t>
  </si>
  <si>
    <t xml:space="preserve"> Blue Crane Route</t>
  </si>
  <si>
    <t>EC104</t>
  </si>
  <si>
    <t xml:space="preserve"> Makana</t>
  </si>
  <si>
    <t>EC105</t>
  </si>
  <si>
    <t xml:space="preserve"> Ndlambe</t>
  </si>
  <si>
    <t>EC106</t>
  </si>
  <si>
    <t xml:space="preserve"> Sundays River Valley</t>
  </si>
  <si>
    <t>EC108</t>
  </si>
  <si>
    <t xml:space="preserve"> Kouga</t>
  </si>
  <si>
    <t>EC109</t>
  </si>
  <si>
    <t xml:space="preserve"> Kou-Kamma</t>
  </si>
  <si>
    <t>DC10</t>
  </si>
  <si>
    <t>Sarah Baartman District Municipality</t>
  </si>
  <si>
    <t>EC121</t>
  </si>
  <si>
    <t xml:space="preserve"> Mbhashe</t>
  </si>
  <si>
    <t>EC122</t>
  </si>
  <si>
    <t xml:space="preserve"> Mnquma</t>
  </si>
  <si>
    <t>EC123</t>
  </si>
  <si>
    <t xml:space="preserve"> Great Kei</t>
  </si>
  <si>
    <t>EC124</t>
  </si>
  <si>
    <t xml:space="preserve"> Amahlathi</t>
  </si>
  <si>
    <t>EC126</t>
  </si>
  <si>
    <t xml:space="preserve"> Ngqushwa</t>
  </si>
  <si>
    <t>EC129</t>
  </si>
  <si>
    <t xml:space="preserve"> Raymond Mhlaba</t>
  </si>
  <si>
    <t>DC12</t>
  </si>
  <si>
    <t xml:space="preserve"> Amathole District Municipality</t>
  </si>
  <si>
    <t>EC131</t>
  </si>
  <si>
    <t xml:space="preserve"> Inxuba Yethemba</t>
  </si>
  <si>
    <t>EC135</t>
  </si>
  <si>
    <t xml:space="preserve"> Intsika Yethu</t>
  </si>
  <si>
    <t>EC136</t>
  </si>
  <si>
    <t xml:space="preserve"> Emalahleni</t>
  </si>
  <si>
    <t>EC137</t>
  </si>
  <si>
    <t xml:space="preserve"> Engcobo</t>
  </si>
  <si>
    <t>EC138</t>
  </si>
  <si>
    <t xml:space="preserve"> Sakhisizwe</t>
  </si>
  <si>
    <t>EC139</t>
  </si>
  <si>
    <t xml:space="preserve"> Enoch Mgijima</t>
  </si>
  <si>
    <t>DC13</t>
  </si>
  <si>
    <t xml:space="preserve"> Chris Hani District Municipality</t>
  </si>
  <si>
    <t>EC141</t>
  </si>
  <si>
    <t xml:space="preserve"> Elundini</t>
  </si>
  <si>
    <t>EC142</t>
  </si>
  <si>
    <t xml:space="preserve"> Senqu</t>
  </si>
  <si>
    <t>EC145</t>
  </si>
  <si>
    <t xml:space="preserve"> Walter Sisulu</t>
  </si>
  <si>
    <t>DC14</t>
  </si>
  <si>
    <t xml:space="preserve"> Joe Gqabi District Municipality</t>
  </si>
  <si>
    <t>EC153</t>
  </si>
  <si>
    <t xml:space="preserve"> Ngquza Hill</t>
  </si>
  <si>
    <t>EC154</t>
  </si>
  <si>
    <t xml:space="preserve"> Port St Johns</t>
  </si>
  <si>
    <t>EC157</t>
  </si>
  <si>
    <t xml:space="preserve"> King Sabata Dalindyebo</t>
  </si>
  <si>
    <t>DC15</t>
  </si>
  <si>
    <t xml:space="preserve"> O.R. Tambo District Municipality</t>
  </si>
  <si>
    <t>EC441</t>
  </si>
  <si>
    <t xml:space="preserve"> Matatiele</t>
  </si>
  <si>
    <t>EC442</t>
  </si>
  <si>
    <t xml:space="preserve"> Umzimvubu</t>
  </si>
  <si>
    <t>EC443</t>
  </si>
  <si>
    <t xml:space="preserve"> Mbizana</t>
  </si>
  <si>
    <t>EC444</t>
  </si>
  <si>
    <t xml:space="preserve"> Ntabankulu</t>
  </si>
  <si>
    <t>DC44</t>
  </si>
  <si>
    <t xml:space="preserve"> Alfred Nzo District Municipality</t>
  </si>
  <si>
    <t>MAN</t>
  </si>
  <si>
    <t xml:space="preserve">Mangaung </t>
  </si>
  <si>
    <t>FS161</t>
  </si>
  <si>
    <t xml:space="preserve"> Letsemeng</t>
  </si>
  <si>
    <t>FS162</t>
  </si>
  <si>
    <t xml:space="preserve"> Kopanong</t>
  </si>
  <si>
    <t>FS163</t>
  </si>
  <si>
    <t xml:space="preserve"> Mohokare</t>
  </si>
  <si>
    <t>DC16</t>
  </si>
  <si>
    <t>Xhariep District Municipality</t>
  </si>
  <si>
    <t>FS181</t>
  </si>
  <si>
    <t xml:space="preserve"> Masilonyana</t>
  </si>
  <si>
    <t>FS182</t>
  </si>
  <si>
    <t xml:space="preserve"> Tokologo</t>
  </si>
  <si>
    <t>FS183</t>
  </si>
  <si>
    <t xml:space="preserve"> Tswelopele</t>
  </si>
  <si>
    <t>FS184</t>
  </si>
  <si>
    <t xml:space="preserve"> Matjhabeng</t>
  </si>
  <si>
    <t>FS185</t>
  </si>
  <si>
    <t xml:space="preserve"> Nala</t>
  </si>
  <si>
    <t>DC18</t>
  </si>
  <si>
    <t xml:space="preserve"> Lejweleputswa District Municipality</t>
  </si>
  <si>
    <t>FS191</t>
  </si>
  <si>
    <t xml:space="preserve"> Setsoto</t>
  </si>
  <si>
    <t>FS192</t>
  </si>
  <si>
    <t xml:space="preserve"> Dihlabeng</t>
  </si>
  <si>
    <t>FS193</t>
  </si>
  <si>
    <t xml:space="preserve"> Nketoana</t>
  </si>
  <si>
    <t>FS194</t>
  </si>
  <si>
    <t xml:space="preserve"> Maluti-a-Phofung</t>
  </si>
  <si>
    <t>FS195</t>
  </si>
  <si>
    <t xml:space="preserve"> Phumelela</t>
  </si>
  <si>
    <t>FS196</t>
  </si>
  <si>
    <t xml:space="preserve"> Mantsopa</t>
  </si>
  <si>
    <t>DC19</t>
  </si>
  <si>
    <t xml:space="preserve"> Thabo Mofutsanyana District Municipality</t>
  </si>
  <si>
    <t>FS201</t>
  </si>
  <si>
    <t xml:space="preserve"> Moqhaka</t>
  </si>
  <si>
    <t>FS203</t>
  </si>
  <si>
    <t xml:space="preserve"> Ngwathe</t>
  </si>
  <si>
    <t>FS204</t>
  </si>
  <si>
    <t xml:space="preserve"> Metsimaholo</t>
  </si>
  <si>
    <t>FS205</t>
  </si>
  <si>
    <t xml:space="preserve"> Mafube</t>
  </si>
  <si>
    <t>DC20</t>
  </si>
  <si>
    <t xml:space="preserve"> Fezile Dabi District Municipality</t>
  </si>
  <si>
    <t>EKU</t>
  </si>
  <si>
    <t>Ekurhuleni</t>
  </si>
  <si>
    <t>JHB</t>
  </si>
  <si>
    <t>City of Johannesburg</t>
  </si>
  <si>
    <t>TSH</t>
  </si>
  <si>
    <t>City of Tshwane</t>
  </si>
  <si>
    <t>GT421</t>
  </si>
  <si>
    <t xml:space="preserve"> Emfuleni</t>
  </si>
  <si>
    <t>GT422</t>
  </si>
  <si>
    <t xml:space="preserve"> Midvaal</t>
  </si>
  <si>
    <t>GT423</t>
  </si>
  <si>
    <t xml:space="preserve"> Lesedi</t>
  </si>
  <si>
    <t>DC42</t>
  </si>
  <si>
    <t xml:space="preserve"> Sedibeng District Municipality</t>
  </si>
  <si>
    <t>GT481</t>
  </si>
  <si>
    <t xml:space="preserve"> Mogale City</t>
  </si>
  <si>
    <t>GT484</t>
  </si>
  <si>
    <t xml:space="preserve"> Merafong City</t>
  </si>
  <si>
    <t>GT485</t>
  </si>
  <si>
    <t xml:space="preserve"> Rand West City</t>
  </si>
  <si>
    <t>DC48</t>
  </si>
  <si>
    <t xml:space="preserve"> West Rand District Municipality</t>
  </si>
  <si>
    <t>ETH</t>
  </si>
  <si>
    <t>eThekwini</t>
  </si>
  <si>
    <t>KZN212</t>
  </si>
  <si>
    <t>uMdoni</t>
  </si>
  <si>
    <t>KZN213</t>
  </si>
  <si>
    <t>uMzumbe</t>
  </si>
  <si>
    <t>KZN214</t>
  </si>
  <si>
    <t>uMuziwabantu</t>
  </si>
  <si>
    <t>KZN216</t>
  </si>
  <si>
    <t>Ray Nkonyeni</t>
  </si>
  <si>
    <t>DC21</t>
  </si>
  <si>
    <t>Ugu District Municipality</t>
  </si>
  <si>
    <t>KZN221</t>
  </si>
  <si>
    <t xml:space="preserve"> uMshwathi</t>
  </si>
  <si>
    <t>KZN222</t>
  </si>
  <si>
    <t xml:space="preserve"> uMngeni</t>
  </si>
  <si>
    <t>KZN223</t>
  </si>
  <si>
    <t xml:space="preserve"> Mpofana</t>
  </si>
  <si>
    <t>KZN224</t>
  </si>
  <si>
    <t xml:space="preserve"> iMpendle</t>
  </si>
  <si>
    <t>KZN225</t>
  </si>
  <si>
    <t xml:space="preserve"> Msunduzi</t>
  </si>
  <si>
    <t>KZN226</t>
  </si>
  <si>
    <t xml:space="preserve"> Mkhambathini</t>
  </si>
  <si>
    <t>KZN227</t>
  </si>
  <si>
    <t xml:space="preserve"> Richmond</t>
  </si>
  <si>
    <t>DC22</t>
  </si>
  <si>
    <t xml:space="preserve"> uMgungundlovu District Municipality</t>
  </si>
  <si>
    <t>KZN235</t>
  </si>
  <si>
    <t xml:space="preserve"> Okhahlamba</t>
  </si>
  <si>
    <t>KZN237</t>
  </si>
  <si>
    <t xml:space="preserve"> iNkosi Langalibalele </t>
  </si>
  <si>
    <t>KZN238</t>
  </si>
  <si>
    <t xml:space="preserve"> Alfred Duma</t>
  </si>
  <si>
    <t>DC23</t>
  </si>
  <si>
    <t xml:space="preserve"> uThukela District Municipality</t>
  </si>
  <si>
    <t>KZN241</t>
  </si>
  <si>
    <t xml:space="preserve"> eNdumeni</t>
  </si>
  <si>
    <t>KZN242</t>
  </si>
  <si>
    <t xml:space="preserve"> Nquthu</t>
  </si>
  <si>
    <t>KZN244</t>
  </si>
  <si>
    <t xml:space="preserve"> uMsinga</t>
  </si>
  <si>
    <t>KZN245</t>
  </si>
  <si>
    <t xml:space="preserve"> uMvoti</t>
  </si>
  <si>
    <t>DC24</t>
  </si>
  <si>
    <t xml:space="preserve"> uMzinyathi District Municipality</t>
  </si>
  <si>
    <t>KZN252</t>
  </si>
  <si>
    <t xml:space="preserve"> Newcastle</t>
  </si>
  <si>
    <t>KZN253</t>
  </si>
  <si>
    <t xml:space="preserve"> eMadlangeni</t>
  </si>
  <si>
    <t>KZN254</t>
  </si>
  <si>
    <t xml:space="preserve"> Dannhauser</t>
  </si>
  <si>
    <t>DC25</t>
  </si>
  <si>
    <t xml:space="preserve"> Amajuba District Municipality</t>
  </si>
  <si>
    <t>KZN261</t>
  </si>
  <si>
    <t xml:space="preserve"> eDumbe</t>
  </si>
  <si>
    <t>KZN262</t>
  </si>
  <si>
    <t xml:space="preserve"> uPhongolo</t>
  </si>
  <si>
    <t>KZN263</t>
  </si>
  <si>
    <t xml:space="preserve"> AbaQulusi</t>
  </si>
  <si>
    <t>KZN265</t>
  </si>
  <si>
    <t xml:space="preserve"> Nongoma</t>
  </si>
  <si>
    <t>KZN266</t>
  </si>
  <si>
    <t xml:space="preserve"> Ulundi</t>
  </si>
  <si>
    <t>DC26</t>
  </si>
  <si>
    <t xml:space="preserve"> Zululand District Municipality</t>
  </si>
  <si>
    <t>KZN271</t>
  </si>
  <si>
    <t xml:space="preserve"> uMhlabuyalingana</t>
  </si>
  <si>
    <t>KZN272</t>
  </si>
  <si>
    <t xml:space="preserve"> Jozini</t>
  </si>
  <si>
    <t>KZN275</t>
  </si>
  <si>
    <t xml:space="preserve"> Mtubatuba</t>
  </si>
  <si>
    <t>KZN276</t>
  </si>
  <si>
    <t xml:space="preserve"> Big Five Hlabisa</t>
  </si>
  <si>
    <t>DC27</t>
  </si>
  <si>
    <t xml:space="preserve"> uMkhanyakude District Municipality</t>
  </si>
  <si>
    <t>KZN281</t>
  </si>
  <si>
    <t xml:space="preserve"> uMfolozi</t>
  </si>
  <si>
    <t>KZN282</t>
  </si>
  <si>
    <t xml:space="preserve"> uMhlathuze</t>
  </si>
  <si>
    <t>KZN284</t>
  </si>
  <si>
    <t xml:space="preserve"> uMlalazi</t>
  </si>
  <si>
    <t>KZN285</t>
  </si>
  <si>
    <t xml:space="preserve"> Mthonjaneni</t>
  </si>
  <si>
    <t>KZN286</t>
  </si>
  <si>
    <t xml:space="preserve"> Nkandla</t>
  </si>
  <si>
    <t>DC28</t>
  </si>
  <si>
    <t xml:space="preserve"> King Cetshwayo District Municipality</t>
  </si>
  <si>
    <t>KZN291</t>
  </si>
  <si>
    <t xml:space="preserve"> Mandeni</t>
  </si>
  <si>
    <t>KZN292</t>
  </si>
  <si>
    <t xml:space="preserve"> KwaDukuza</t>
  </si>
  <si>
    <t>KZN293</t>
  </si>
  <si>
    <t xml:space="preserve"> Ndwedwe</t>
  </si>
  <si>
    <t>KZN294</t>
  </si>
  <si>
    <t xml:space="preserve"> Maphumulo</t>
  </si>
  <si>
    <t>DC29</t>
  </si>
  <si>
    <t xml:space="preserve"> iLembe District Municipality</t>
  </si>
  <si>
    <t>KZN433</t>
  </si>
  <si>
    <t xml:space="preserve"> Greater Kokstad</t>
  </si>
  <si>
    <t>KZN434</t>
  </si>
  <si>
    <t xml:space="preserve"> uBuhlebezwe</t>
  </si>
  <si>
    <t>KZN435</t>
  </si>
  <si>
    <t xml:space="preserve"> uMzimkhulu</t>
  </si>
  <si>
    <t>KZN436</t>
  </si>
  <si>
    <t xml:space="preserve"> Dr Nkosazana Dlamini Zuma</t>
  </si>
  <si>
    <t>DC43</t>
  </si>
  <si>
    <t xml:space="preserve"> Harry Gwala District Municipality</t>
  </si>
  <si>
    <t>LIM331</t>
  </si>
  <si>
    <t xml:space="preserve"> Greater Giyani</t>
  </si>
  <si>
    <t>LIM332</t>
  </si>
  <si>
    <t xml:space="preserve"> Greater Letaba</t>
  </si>
  <si>
    <t>LIM333</t>
  </si>
  <si>
    <t xml:space="preserve"> Greater Tzaneen</t>
  </si>
  <si>
    <t>LIM334</t>
  </si>
  <si>
    <t xml:space="preserve"> Ba-Phalaborwa</t>
  </si>
  <si>
    <t>LIM335</t>
  </si>
  <si>
    <t xml:space="preserve"> Maruleng</t>
  </si>
  <si>
    <t>DC33</t>
  </si>
  <si>
    <t xml:space="preserve"> Mopani District Municipality</t>
  </si>
  <si>
    <t>LIM341</t>
  </si>
  <si>
    <t>LIM343</t>
  </si>
  <si>
    <t>LIM344</t>
  </si>
  <si>
    <t>Makhado</t>
  </si>
  <si>
    <t>LIM345</t>
  </si>
  <si>
    <t>LIM 345</t>
  </si>
  <si>
    <t>DC34</t>
  </si>
  <si>
    <t>Vhembe District Municipality</t>
  </si>
  <si>
    <t>LIM351</t>
  </si>
  <si>
    <t xml:space="preserve">Blouberg </t>
  </si>
  <si>
    <t>LIM353</t>
  </si>
  <si>
    <t>Molemole</t>
  </si>
  <si>
    <t>LIM354</t>
  </si>
  <si>
    <t xml:space="preserve">Polokwane </t>
  </si>
  <si>
    <t>LIM355</t>
  </si>
  <si>
    <t>Lepele-Nkumpi</t>
  </si>
  <si>
    <t>DC35</t>
  </si>
  <si>
    <t>Capricorn District Municipality</t>
  </si>
  <si>
    <t>LIM361</t>
  </si>
  <si>
    <t xml:space="preserve"> Thabazimbi</t>
  </si>
  <si>
    <t>LIM362</t>
  </si>
  <si>
    <t xml:space="preserve"> Lephalale</t>
  </si>
  <si>
    <t>LIM366</t>
  </si>
  <si>
    <t xml:space="preserve"> Bela-Bela</t>
  </si>
  <si>
    <t>LIM367</t>
  </si>
  <si>
    <t xml:space="preserve"> Mogalakwena</t>
  </si>
  <si>
    <t>LIM368</t>
  </si>
  <si>
    <t xml:space="preserve"> LIM 368</t>
  </si>
  <si>
    <t>DC36</t>
  </si>
  <si>
    <t xml:space="preserve"> Waterberg District Municipality</t>
  </si>
  <si>
    <t>LIM471</t>
  </si>
  <si>
    <t xml:space="preserve"> Ephraim Mogale</t>
  </si>
  <si>
    <t>LIM472</t>
  </si>
  <si>
    <t xml:space="preserve"> Elias Motsoaledi</t>
  </si>
  <si>
    <t>LIM473</t>
  </si>
  <si>
    <t xml:space="preserve"> Makhuduthamaga</t>
  </si>
  <si>
    <t>LIM476</t>
  </si>
  <si>
    <t xml:space="preserve"> LIM 476</t>
  </si>
  <si>
    <t>DC47</t>
  </si>
  <si>
    <t xml:space="preserve"> Sekhukhune District Municipality</t>
  </si>
  <si>
    <t>MP301</t>
  </si>
  <si>
    <t>Chief Albert Luthuli</t>
  </si>
  <si>
    <t>MP302</t>
  </si>
  <si>
    <t>Msukaligwa</t>
  </si>
  <si>
    <t>MP303</t>
  </si>
  <si>
    <t>Mkhondo</t>
  </si>
  <si>
    <t>MP304</t>
  </si>
  <si>
    <t xml:space="preserve"> Dr Pixley ka Isaka Seme</t>
  </si>
  <si>
    <t>MP305</t>
  </si>
  <si>
    <t>Lekwa</t>
  </si>
  <si>
    <t>MP306</t>
  </si>
  <si>
    <t>Dipaleseng</t>
  </si>
  <si>
    <t>MP307</t>
  </si>
  <si>
    <t>Govan Mbeki</t>
  </si>
  <si>
    <t>DC30</t>
  </si>
  <si>
    <t>Gert Sibande District Municipality</t>
  </si>
  <si>
    <t>MP311</t>
  </si>
  <si>
    <t>Victor Khanye</t>
  </si>
  <si>
    <t>MP312</t>
  </si>
  <si>
    <t>Emalahleni</t>
  </si>
  <si>
    <t>MP313</t>
  </si>
  <si>
    <t>Steve Tshwete</t>
  </si>
  <si>
    <t>MP314</t>
  </si>
  <si>
    <t>Emakhazeni</t>
  </si>
  <si>
    <t>MP315</t>
  </si>
  <si>
    <t>Thembisile Hani</t>
  </si>
  <si>
    <t>MP316</t>
  </si>
  <si>
    <t>Dr JS Moroka</t>
  </si>
  <si>
    <t>DC31</t>
  </si>
  <si>
    <t>Nkangala District Municipality</t>
  </si>
  <si>
    <t>MP321</t>
  </si>
  <si>
    <t>Thaba Chweu</t>
  </si>
  <si>
    <t>MP324</t>
  </si>
  <si>
    <t>Nkomazi</t>
  </si>
  <si>
    <t>MP325</t>
  </si>
  <si>
    <t>Bushbuckridge</t>
  </si>
  <si>
    <t>MP326</t>
  </si>
  <si>
    <t>City of Mbombela</t>
  </si>
  <si>
    <t>DC32</t>
  </si>
  <si>
    <t>Ehlanzeni District Municipality</t>
  </si>
  <si>
    <t>NC061</t>
  </si>
  <si>
    <t xml:space="preserve"> Richtersveld</t>
  </si>
  <si>
    <t>NC062</t>
  </si>
  <si>
    <t xml:space="preserve"> Nama Khoi</t>
  </si>
  <si>
    <t>NC064</t>
  </si>
  <si>
    <t xml:space="preserve"> Kamiesberg</t>
  </si>
  <si>
    <t>NC065</t>
  </si>
  <si>
    <t xml:space="preserve"> Hantam</t>
  </si>
  <si>
    <t>NC066</t>
  </si>
  <si>
    <t xml:space="preserve"> Karoo Hoogland</t>
  </si>
  <si>
    <t>NC067</t>
  </si>
  <si>
    <t xml:space="preserve"> Khâi-Ma</t>
  </si>
  <si>
    <t>DC6</t>
  </si>
  <si>
    <t xml:space="preserve"> Namakwa District Municipality</t>
  </si>
  <si>
    <t>NC071</t>
  </si>
  <si>
    <t xml:space="preserve"> Ubuntu</t>
  </si>
  <si>
    <t>NC072</t>
  </si>
  <si>
    <t xml:space="preserve"> Umsobomvu</t>
  </si>
  <si>
    <t>NC073</t>
  </si>
  <si>
    <t xml:space="preserve"> Emthanjeni</t>
  </si>
  <si>
    <t>NC074</t>
  </si>
  <si>
    <t xml:space="preserve"> Kareeberg</t>
  </si>
  <si>
    <t>NC075</t>
  </si>
  <si>
    <t xml:space="preserve"> Renosterberg</t>
  </si>
  <si>
    <t>NC076</t>
  </si>
  <si>
    <t xml:space="preserve"> Thembelihle</t>
  </si>
  <si>
    <t>NC077</t>
  </si>
  <si>
    <t xml:space="preserve"> Siyathemba</t>
  </si>
  <si>
    <t>NC078</t>
  </si>
  <si>
    <t xml:space="preserve"> Siyancuma</t>
  </si>
  <si>
    <t>DC7</t>
  </si>
  <si>
    <t xml:space="preserve"> Pixley Ka Seme District Municipality</t>
  </si>
  <si>
    <t>NC082</t>
  </si>
  <si>
    <t xml:space="preserve"> !Kai !Garib</t>
  </si>
  <si>
    <t>NC084</t>
  </si>
  <si>
    <t xml:space="preserve"> !Kheis</t>
  </si>
  <si>
    <t>NC085</t>
  </si>
  <si>
    <t xml:space="preserve"> Tsantsabane</t>
  </si>
  <si>
    <t>NC086</t>
  </si>
  <si>
    <t xml:space="preserve"> Kgatelopele</t>
  </si>
  <si>
    <t>NC087</t>
  </si>
  <si>
    <t xml:space="preserve"> Dawid Kruiper</t>
  </si>
  <si>
    <t>DC8</t>
  </si>
  <si>
    <t>Z.F. Mgcawu District Municipality</t>
  </si>
  <si>
    <t>NC091</t>
  </si>
  <si>
    <t xml:space="preserve"> Sol Plaatjie</t>
  </si>
  <si>
    <t>NC092</t>
  </si>
  <si>
    <t xml:space="preserve"> Dikgatlong</t>
  </si>
  <si>
    <t>NC093</t>
  </si>
  <si>
    <t xml:space="preserve"> Magareng</t>
  </si>
  <si>
    <t>NC094</t>
  </si>
  <si>
    <t xml:space="preserve"> Phokwane</t>
  </si>
  <si>
    <t>DC9</t>
  </si>
  <si>
    <t xml:space="preserve"> Frances Baard District Municipality</t>
  </si>
  <si>
    <t>NC451</t>
  </si>
  <si>
    <t xml:space="preserve"> Joe Morolong</t>
  </si>
  <si>
    <t>NC452</t>
  </si>
  <si>
    <t xml:space="preserve"> Ga-Segonyana</t>
  </si>
  <si>
    <t>NC453</t>
  </si>
  <si>
    <t xml:space="preserve"> Gamagara</t>
  </si>
  <si>
    <t>DC45</t>
  </si>
  <si>
    <t xml:space="preserve"> John Taolo Gaetsewe District Municipality</t>
  </si>
  <si>
    <t>NW371</t>
  </si>
  <si>
    <t xml:space="preserve"> Moretele</t>
  </si>
  <si>
    <t>NW372</t>
  </si>
  <si>
    <t xml:space="preserve"> Madibeng</t>
  </si>
  <si>
    <t>NW373</t>
  </si>
  <si>
    <t xml:space="preserve"> Rustenburg</t>
  </si>
  <si>
    <t>NW374</t>
  </si>
  <si>
    <t xml:space="preserve"> Kgetlengrivier</t>
  </si>
  <si>
    <t>NW375</t>
  </si>
  <si>
    <t xml:space="preserve"> Moses Kotane</t>
  </si>
  <si>
    <t>DC37</t>
  </si>
  <si>
    <t xml:space="preserve"> Bojanala Platinum District Municipality</t>
  </si>
  <si>
    <t>NW381</t>
  </si>
  <si>
    <t xml:space="preserve"> Ratlou</t>
  </si>
  <si>
    <t>NW382</t>
  </si>
  <si>
    <t xml:space="preserve"> Tswaing</t>
  </si>
  <si>
    <t>NW383</t>
  </si>
  <si>
    <t xml:space="preserve"> Mafikeng</t>
  </si>
  <si>
    <t>NW384</t>
  </si>
  <si>
    <t xml:space="preserve"> Ditsobotla</t>
  </si>
  <si>
    <t>NW385</t>
  </si>
  <si>
    <t xml:space="preserve"> Ramotshere Moiloa</t>
  </si>
  <si>
    <t>DC38</t>
  </si>
  <si>
    <t xml:space="preserve"> Ngaka Modiri Molema District Municipality</t>
  </si>
  <si>
    <t>NW392</t>
  </si>
  <si>
    <t xml:space="preserve"> Naledi</t>
  </si>
  <si>
    <t>NW393</t>
  </si>
  <si>
    <t xml:space="preserve"> Mamusa</t>
  </si>
  <si>
    <t>NW394</t>
  </si>
  <si>
    <t xml:space="preserve"> Greater Taung</t>
  </si>
  <si>
    <t>NW396</t>
  </si>
  <si>
    <t xml:space="preserve"> Lekwa-Teemane</t>
  </si>
  <si>
    <t>NW397</t>
  </si>
  <si>
    <t>Kagisano-Molopo</t>
  </si>
  <si>
    <t>DC39</t>
  </si>
  <si>
    <t>Dr Ruth Segomotsi Mompati District Municipality</t>
  </si>
  <si>
    <t>NW403</t>
  </si>
  <si>
    <t xml:space="preserve"> City of Matlosana</t>
  </si>
  <si>
    <t>NW404</t>
  </si>
  <si>
    <t xml:space="preserve"> Maquassi Hills</t>
  </si>
  <si>
    <t>NW405</t>
  </si>
  <si>
    <t xml:space="preserve"> Ventersdorp/Tlokwe</t>
  </si>
  <si>
    <t>DC40</t>
  </si>
  <si>
    <t xml:space="preserve"> Dr Kenneth Kaunda District Municipality</t>
  </si>
  <si>
    <t>CPT</t>
  </si>
  <si>
    <t>City of Cape Town</t>
  </si>
  <si>
    <t>WC011</t>
  </si>
  <si>
    <t xml:space="preserve"> Matzikama</t>
  </si>
  <si>
    <t>WC012</t>
  </si>
  <si>
    <t xml:space="preserve"> Cederberg</t>
  </si>
  <si>
    <t>WC013</t>
  </si>
  <si>
    <t xml:space="preserve"> Bergrivier</t>
  </si>
  <si>
    <t>WC014</t>
  </si>
  <si>
    <t xml:space="preserve"> Saldanha Bay</t>
  </si>
  <si>
    <t>WC015</t>
  </si>
  <si>
    <t xml:space="preserve"> Swartland</t>
  </si>
  <si>
    <t>DC1</t>
  </si>
  <si>
    <t xml:space="preserve"> West Coast District Municipality</t>
  </si>
  <si>
    <t>WC022</t>
  </si>
  <si>
    <t xml:space="preserve"> Witzenberg</t>
  </si>
  <si>
    <t>WC023</t>
  </si>
  <si>
    <t xml:space="preserve"> Drakenstein</t>
  </si>
  <si>
    <t>WC024</t>
  </si>
  <si>
    <t xml:space="preserve"> Stellenbosch</t>
  </si>
  <si>
    <t>WC025</t>
  </si>
  <si>
    <t xml:space="preserve"> Breede Valley</t>
  </si>
  <si>
    <t>WC026</t>
  </si>
  <si>
    <t xml:space="preserve"> Langeberg</t>
  </si>
  <si>
    <t>DC2</t>
  </si>
  <si>
    <t xml:space="preserve"> Cape Winelands District Municipality</t>
  </si>
  <si>
    <t>WC031</t>
  </si>
  <si>
    <t xml:space="preserve"> Theewaterskloof</t>
  </si>
  <si>
    <t>WC032</t>
  </si>
  <si>
    <t xml:space="preserve"> Overstrand</t>
  </si>
  <si>
    <t>WC033</t>
  </si>
  <si>
    <t xml:space="preserve"> Cape Agulhas</t>
  </si>
  <si>
    <t>WC034</t>
  </si>
  <si>
    <t xml:space="preserve"> Swellendam</t>
  </si>
  <si>
    <t>DC3</t>
  </si>
  <si>
    <t xml:space="preserve"> Overberg District Municipality</t>
  </si>
  <si>
    <t>WC041</t>
  </si>
  <si>
    <t xml:space="preserve"> Kannaland</t>
  </si>
  <si>
    <t>WC042</t>
  </si>
  <si>
    <t xml:space="preserve"> Hessequa</t>
  </si>
  <si>
    <t>WC043</t>
  </si>
  <si>
    <t xml:space="preserve"> Mossel Bay</t>
  </si>
  <si>
    <t>WC044</t>
  </si>
  <si>
    <t xml:space="preserve"> George</t>
  </si>
  <si>
    <t>WC045</t>
  </si>
  <si>
    <t xml:space="preserve"> Oudtshoorn</t>
  </si>
  <si>
    <t>WC047</t>
  </si>
  <si>
    <t xml:space="preserve"> Bitou</t>
  </si>
  <si>
    <t>WC048</t>
  </si>
  <si>
    <t xml:space="preserve"> Knysna</t>
  </si>
  <si>
    <t>DC4</t>
  </si>
  <si>
    <t xml:space="preserve"> Eden District Municipality</t>
  </si>
  <si>
    <t>WC051</t>
  </si>
  <si>
    <t xml:space="preserve"> Laingsburg</t>
  </si>
  <si>
    <t>WC052</t>
  </si>
  <si>
    <t xml:space="preserve"> Prince Albert</t>
  </si>
  <si>
    <t>WC053</t>
  </si>
  <si>
    <t xml:space="preserve"> Beaufort West</t>
  </si>
  <si>
    <t>DC5</t>
  </si>
  <si>
    <t xml:space="preserve"> Central Karoo District Municipality</t>
  </si>
  <si>
    <t>Dated…………………………………………………….</t>
  </si>
  <si>
    <t>material problems experienced by the municipality</t>
  </si>
  <si>
    <t>Nature of the Problem</t>
  </si>
  <si>
    <t>Remedial Actions</t>
  </si>
  <si>
    <t xml:space="preserve">Budget Allocation for  2017-18  FY </t>
  </si>
  <si>
    <t>NC074 -  Kareeberg</t>
  </si>
  <si>
    <t>Mun Code NCO074</t>
  </si>
  <si>
    <t>Municipality( Kareeberg)</t>
  </si>
  <si>
    <t>We are a small municipality and rely on the regular receiving of our scheduled transfer amount to continue with projects as well as the successful conclusion of the project</t>
  </si>
  <si>
    <t>The receiving of the scheduled transfer amounts on time</t>
  </si>
  <si>
    <r>
      <t>Comments:</t>
    </r>
    <r>
      <rPr>
        <sz val="11"/>
        <rFont val="Arial"/>
        <family val="2"/>
      </rPr>
      <t xml:space="preserve">  </t>
    </r>
  </si>
  <si>
    <t>Moggamat Faried Manuel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</si>
</sst>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2" formatCode="_ &quot;R&quot;\ * #,##0_ ;_ &quot;R&quot;\ * \-#,##0_ ;_ &quot;R&quot;\ * &quot;-&quot;_ ;_ @_ 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10"/>
      <name val="Arial"/>
      <family val="2"/>
    </font>
    <font>
      <b/>
      <i/>
      <sz val="11"/>
      <color rgb="FFFF000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0.5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rgb="FFD5D5D5"/>
        <bgColor indexed="64"/>
      </patternFill>
    </fill>
    <fill>
      <patternFill patternType="solid">
        <fgColor rgb="FFDCDCD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 tint="4.9989318521683403E-2"/>
        <bgColor indexed="64"/>
      </patternFill>
    </fill>
    <fill>
      <patternFill patternType="solid">
        <fgColor theme="1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90">
    <xf numFmtId="0" fontId="0" fillId="0" borderId="0" xfId="0"/>
    <xf numFmtId="0" fontId="1" fillId="0" borderId="1" xfId="0" applyFont="1" applyBorder="1"/>
    <xf numFmtId="0" fontId="5" fillId="0" borderId="18" xfId="0" applyFont="1" applyBorder="1" applyAlignment="1" applyProtection="1">
      <alignment wrapText="1"/>
    </xf>
    <xf numFmtId="42" fontId="0" fillId="2" borderId="1" xfId="0" applyNumberFormat="1" applyFont="1" applyFill="1" applyBorder="1" applyProtection="1">
      <protection locked="0"/>
    </xf>
    <xf numFmtId="17" fontId="0" fillId="0" borderId="0" xfId="0" applyNumberFormat="1"/>
    <xf numFmtId="42" fontId="0" fillId="0" borderId="0" xfId="0" applyNumberFormat="1"/>
    <xf numFmtId="42" fontId="0" fillId="5" borderId="1" xfId="0" applyNumberFormat="1" applyFont="1" applyFill="1" applyBorder="1" applyProtection="1"/>
    <xf numFmtId="0" fontId="0" fillId="5" borderId="11" xfId="0" applyFill="1" applyBorder="1" applyProtection="1"/>
    <xf numFmtId="0" fontId="0" fillId="5" borderId="0" xfId="0" applyFill="1" applyBorder="1" applyProtection="1"/>
    <xf numFmtId="0" fontId="0" fillId="5" borderId="0" xfId="0" applyFill="1" applyBorder="1" applyAlignment="1" applyProtection="1"/>
    <xf numFmtId="0" fontId="0" fillId="5" borderId="12" xfId="0" applyFill="1" applyBorder="1" applyAlignment="1" applyProtection="1"/>
    <xf numFmtId="0" fontId="4" fillId="5" borderId="13" xfId="0" applyFont="1" applyFill="1" applyBorder="1" applyProtection="1"/>
    <xf numFmtId="0" fontId="4" fillId="5" borderId="14" xfId="0" applyFont="1" applyFill="1" applyBorder="1" applyProtection="1"/>
    <xf numFmtId="0" fontId="4" fillId="5" borderId="15" xfId="0" applyFont="1" applyFill="1" applyBorder="1" applyProtection="1"/>
    <xf numFmtId="0" fontId="0" fillId="5" borderId="11" xfId="0" applyFont="1" applyFill="1" applyBorder="1" applyProtection="1"/>
    <xf numFmtId="0" fontId="5" fillId="5" borderId="0" xfId="0" applyFont="1" applyFill="1" applyBorder="1" applyAlignment="1" applyProtection="1">
      <alignment horizontal="center"/>
    </xf>
    <xf numFmtId="0" fontId="4" fillId="3" borderId="16" xfId="0" applyFont="1" applyFill="1" applyBorder="1" applyAlignment="1" applyProtection="1">
      <alignment horizontal="left"/>
    </xf>
    <xf numFmtId="0" fontId="4" fillId="5" borderId="0" xfId="0" applyFont="1" applyFill="1" applyBorder="1" applyAlignment="1" applyProtection="1">
      <alignment horizontal="center"/>
    </xf>
    <xf numFmtId="0" fontId="6" fillId="5" borderId="0" xfId="0" applyFont="1" applyFill="1" applyBorder="1" applyAlignment="1" applyProtection="1">
      <alignment horizontal="center"/>
    </xf>
    <xf numFmtId="0" fontId="0" fillId="5" borderId="12" xfId="0" applyFill="1" applyBorder="1" applyProtection="1"/>
    <xf numFmtId="0" fontId="0" fillId="5" borderId="0" xfId="0" applyFont="1" applyFill="1" applyBorder="1" applyProtection="1"/>
    <xf numFmtId="0" fontId="7" fillId="5" borderId="0" xfId="0" applyFont="1" applyFill="1" applyBorder="1" applyProtection="1"/>
    <xf numFmtId="0" fontId="8" fillId="5" borderId="0" xfId="0" applyFont="1" applyFill="1" applyBorder="1" applyProtection="1"/>
    <xf numFmtId="0" fontId="1" fillId="0" borderId="1" xfId="0" applyFont="1" applyBorder="1" applyProtection="1"/>
    <xf numFmtId="0" fontId="1" fillId="5" borderId="17" xfId="0" applyFont="1" applyFill="1" applyBorder="1" applyProtection="1"/>
    <xf numFmtId="0" fontId="0" fillId="5" borderId="20" xfId="0" applyFill="1" applyBorder="1" applyProtection="1"/>
    <xf numFmtId="0" fontId="0" fillId="5" borderId="21" xfId="0" applyFill="1" applyBorder="1" applyProtection="1"/>
    <xf numFmtId="0" fontId="6" fillId="5" borderId="21" xfId="0" applyFont="1" applyFill="1" applyBorder="1" applyProtection="1"/>
    <xf numFmtId="0" fontId="0" fillId="5" borderId="22" xfId="0" applyFill="1" applyBorder="1" applyProtection="1"/>
    <xf numFmtId="0" fontId="0" fillId="5" borderId="10" xfId="0" applyFill="1" applyBorder="1" applyProtection="1"/>
    <xf numFmtId="0" fontId="4" fillId="3" borderId="18" xfId="0" applyFont="1" applyFill="1" applyBorder="1" applyProtection="1"/>
    <xf numFmtId="0" fontId="4" fillId="3" borderId="1" xfId="0" applyFont="1" applyFill="1" applyBorder="1" applyProtection="1"/>
    <xf numFmtId="0" fontId="0" fillId="3" borderId="1" xfId="0" applyFont="1" applyFill="1" applyBorder="1" applyProtection="1"/>
    <xf numFmtId="0" fontId="0" fillId="5" borderId="12" xfId="0" applyFont="1" applyFill="1" applyBorder="1" applyProtection="1"/>
    <xf numFmtId="42" fontId="0" fillId="6" borderId="1" xfId="0" applyNumberFormat="1" applyFont="1" applyFill="1" applyBorder="1" applyProtection="1"/>
    <xf numFmtId="0" fontId="9" fillId="5" borderId="12" xfId="0" applyFont="1" applyFill="1" applyBorder="1" applyProtection="1"/>
    <xf numFmtId="42" fontId="0" fillId="0" borderId="1" xfId="0" applyNumberFormat="1" applyFont="1" applyBorder="1" applyProtection="1"/>
    <xf numFmtId="42" fontId="1" fillId="0" borderId="1" xfId="0" applyNumberFormat="1" applyFont="1" applyBorder="1" applyProtection="1"/>
    <xf numFmtId="42" fontId="0" fillId="7" borderId="1" xfId="0" applyNumberFormat="1" applyFont="1" applyFill="1" applyBorder="1" applyProtection="1"/>
    <xf numFmtId="0" fontId="0" fillId="0" borderId="18" xfId="0" applyFont="1" applyBorder="1" applyAlignment="1" applyProtection="1">
      <alignment wrapText="1"/>
    </xf>
    <xf numFmtId="42" fontId="1" fillId="5" borderId="1" xfId="0" applyNumberFormat="1" applyFont="1" applyFill="1" applyBorder="1" applyProtection="1"/>
    <xf numFmtId="9" fontId="2" fillId="0" borderId="1" xfId="1" applyFont="1" applyBorder="1" applyProtection="1"/>
    <xf numFmtId="10" fontId="0" fillId="6" borderId="1" xfId="0" applyNumberFormat="1" applyFont="1" applyFill="1" applyBorder="1" applyProtection="1"/>
    <xf numFmtId="0" fontId="0" fillId="0" borderId="11" xfId="0" applyFont="1" applyFill="1" applyBorder="1" applyAlignment="1" applyProtection="1">
      <alignment wrapText="1"/>
    </xf>
    <xf numFmtId="42" fontId="0" fillId="0" borderId="0" xfId="0" applyNumberFormat="1" applyFont="1" applyFill="1" applyBorder="1" applyProtection="1"/>
    <xf numFmtId="0" fontId="0" fillId="5" borderId="11" xfId="0" applyFont="1" applyFill="1" applyBorder="1" applyAlignment="1" applyProtection="1">
      <alignment wrapText="1"/>
    </xf>
    <xf numFmtId="42" fontId="0" fillId="5" borderId="0" xfId="0" applyNumberFormat="1" applyFont="1" applyFill="1" applyBorder="1" applyProtection="1"/>
    <xf numFmtId="0" fontId="4" fillId="3" borderId="25" xfId="0" applyFont="1" applyFill="1" applyBorder="1" applyAlignment="1" applyProtection="1"/>
    <xf numFmtId="0" fontId="4" fillId="3" borderId="5" xfId="0" applyFont="1" applyFill="1" applyBorder="1" applyProtection="1"/>
    <xf numFmtId="0" fontId="4" fillId="3" borderId="25" xfId="0" applyFont="1" applyFill="1" applyBorder="1" applyProtection="1"/>
    <xf numFmtId="0" fontId="0" fillId="3" borderId="25" xfId="0" applyFont="1" applyFill="1" applyBorder="1" applyProtection="1"/>
    <xf numFmtId="0" fontId="10" fillId="5" borderId="11" xfId="0" applyFont="1" applyFill="1" applyBorder="1" applyProtection="1"/>
    <xf numFmtId="0" fontId="0" fillId="5" borderId="12" xfId="0" applyFont="1" applyFill="1" applyBorder="1" applyAlignment="1" applyProtection="1">
      <alignment vertical="top"/>
    </xf>
    <xf numFmtId="0" fontId="0" fillId="5" borderId="8" xfId="0" applyFill="1" applyBorder="1" applyAlignment="1" applyProtection="1">
      <alignment horizontal="center"/>
    </xf>
    <xf numFmtId="0" fontId="0" fillId="5" borderId="9" xfId="0" applyFill="1" applyBorder="1" applyAlignment="1" applyProtection="1">
      <alignment horizontal="center"/>
    </xf>
    <xf numFmtId="0" fontId="0" fillId="5" borderId="9" xfId="0" applyFill="1" applyBorder="1" applyProtection="1"/>
    <xf numFmtId="0" fontId="0" fillId="5" borderId="0" xfId="0" applyFill="1" applyBorder="1" applyAlignment="1" applyProtection="1">
      <alignment horizontal="left" indent="1"/>
    </xf>
    <xf numFmtId="17" fontId="6" fillId="2" borderId="1" xfId="0" applyNumberFormat="1" applyFont="1" applyFill="1" applyBorder="1" applyAlignment="1" applyProtection="1">
      <alignment horizontal="left"/>
      <protection locked="0"/>
    </xf>
    <xf numFmtId="0" fontId="1" fillId="5" borderId="11" xfId="0" applyFont="1" applyFill="1" applyBorder="1" applyAlignment="1" applyProtection="1">
      <alignment horizontal="left" indent="1"/>
      <protection locked="0"/>
    </xf>
    <xf numFmtId="0" fontId="6" fillId="5" borderId="20" xfId="0" applyFont="1" applyFill="1" applyBorder="1" applyProtection="1"/>
    <xf numFmtId="0" fontId="6" fillId="5" borderId="23" xfId="0" applyFont="1" applyFill="1" applyBorder="1" applyAlignment="1" applyProtection="1">
      <alignment horizontal="center"/>
    </xf>
    <xf numFmtId="0" fontId="6" fillId="5" borderId="24" xfId="0" applyFont="1" applyFill="1" applyBorder="1" applyAlignment="1" applyProtection="1">
      <alignment horizontal="center"/>
    </xf>
    <xf numFmtId="42" fontId="5" fillId="2" borderId="2" xfId="0" applyNumberFormat="1" applyFont="1" applyFill="1" applyBorder="1" applyAlignment="1" applyProtection="1">
      <alignment horizontal="left"/>
      <protection locked="0"/>
    </xf>
    <xf numFmtId="42" fontId="5" fillId="2" borderId="3" xfId="0" applyNumberFormat="1" applyFont="1" applyFill="1" applyBorder="1" applyAlignment="1" applyProtection="1">
      <alignment horizontal="left"/>
      <protection locked="0"/>
    </xf>
    <xf numFmtId="0" fontId="4" fillId="3" borderId="26" xfId="0" applyFont="1" applyFill="1" applyBorder="1" applyAlignment="1" applyProtection="1">
      <alignment horizontal="center"/>
    </xf>
    <xf numFmtId="0" fontId="4" fillId="3" borderId="7" xfId="0" applyFont="1" applyFill="1" applyBorder="1" applyAlignment="1" applyProtection="1">
      <alignment horizontal="center"/>
    </xf>
    <xf numFmtId="0" fontId="4" fillId="3" borderId="3" xfId="0" applyFont="1" applyFill="1" applyBorder="1" applyAlignment="1" applyProtection="1">
      <alignment horizontal="center"/>
    </xf>
    <xf numFmtId="0" fontId="4" fillId="2" borderId="19" xfId="0" applyFont="1" applyFill="1" applyBorder="1" applyAlignment="1" applyProtection="1">
      <alignment horizontal="left" vertical="top" wrapText="1"/>
      <protection locked="0"/>
    </xf>
    <xf numFmtId="0" fontId="4" fillId="2" borderId="4" xfId="0" applyFont="1" applyFill="1" applyBorder="1" applyAlignment="1" applyProtection="1">
      <alignment horizontal="left" vertical="top" wrapText="1"/>
      <protection locked="0"/>
    </xf>
    <xf numFmtId="0" fontId="4" fillId="2" borderId="5" xfId="0" applyFont="1" applyFill="1" applyBorder="1" applyAlignment="1" applyProtection="1">
      <alignment horizontal="left" vertical="top" wrapText="1"/>
      <protection locked="0"/>
    </xf>
    <xf numFmtId="0" fontId="4" fillId="2" borderId="11" xfId="0" applyFont="1" applyFill="1" applyBorder="1" applyAlignment="1" applyProtection="1">
      <alignment horizontal="left" vertical="top" wrapText="1"/>
      <protection locked="0"/>
    </xf>
    <xf numFmtId="0" fontId="4" fillId="2" borderId="0" xfId="0" applyFont="1" applyFill="1" applyBorder="1" applyAlignment="1" applyProtection="1">
      <alignment horizontal="left" vertical="top" wrapText="1"/>
      <protection locked="0"/>
    </xf>
    <xf numFmtId="0" fontId="4" fillId="2" borderId="6" xfId="0" applyFont="1" applyFill="1" applyBorder="1" applyAlignment="1" applyProtection="1">
      <alignment horizontal="left" vertical="top" wrapText="1"/>
      <protection locked="0"/>
    </xf>
    <xf numFmtId="0" fontId="4" fillId="2" borderId="20" xfId="0" applyFont="1" applyFill="1" applyBorder="1" applyAlignment="1" applyProtection="1">
      <alignment horizontal="left" vertical="top" wrapText="1"/>
      <protection locked="0"/>
    </xf>
    <xf numFmtId="0" fontId="4" fillId="2" borderId="21" xfId="0" applyFont="1" applyFill="1" applyBorder="1" applyAlignment="1" applyProtection="1">
      <alignment horizontal="left" vertical="top" wrapText="1"/>
      <protection locked="0"/>
    </xf>
    <xf numFmtId="0" fontId="4" fillId="2" borderId="27" xfId="0" applyFont="1" applyFill="1" applyBorder="1" applyAlignment="1" applyProtection="1">
      <alignment horizontal="left" vertical="top" wrapText="1"/>
      <protection locked="0"/>
    </xf>
    <xf numFmtId="0" fontId="3" fillId="5" borderId="8" xfId="0" applyFont="1" applyFill="1" applyBorder="1" applyAlignment="1" applyProtection="1">
      <alignment horizontal="center"/>
    </xf>
    <xf numFmtId="0" fontId="3" fillId="5" borderId="9" xfId="0" applyFont="1" applyFill="1" applyBorder="1" applyAlignment="1" applyProtection="1">
      <alignment horizontal="center"/>
    </xf>
    <xf numFmtId="0" fontId="3" fillId="5" borderId="10" xfId="0" applyFont="1" applyFill="1" applyBorder="1" applyAlignment="1" applyProtection="1">
      <alignment horizontal="center"/>
    </xf>
    <xf numFmtId="0" fontId="4" fillId="2" borderId="13" xfId="0" applyNumberFormat="1" applyFont="1" applyFill="1" applyBorder="1" applyAlignment="1" applyProtection="1">
      <alignment horizontal="left"/>
      <protection locked="0"/>
    </xf>
    <xf numFmtId="0" fontId="4" fillId="2" borderId="14" xfId="0" applyNumberFormat="1" applyFont="1" applyFill="1" applyBorder="1" applyAlignment="1" applyProtection="1">
      <alignment horizontal="left"/>
      <protection locked="0"/>
    </xf>
    <xf numFmtId="0" fontId="4" fillId="2" borderId="15" xfId="0" applyNumberFormat="1" applyFont="1" applyFill="1" applyBorder="1" applyAlignment="1" applyProtection="1">
      <alignment horizontal="left"/>
      <protection locked="0"/>
    </xf>
    <xf numFmtId="42" fontId="4" fillId="2" borderId="13" xfId="0" applyNumberFormat="1" applyFont="1" applyFill="1" applyBorder="1" applyAlignment="1" applyProtection="1">
      <alignment horizontal="left"/>
      <protection locked="0"/>
    </xf>
    <xf numFmtId="42" fontId="4" fillId="2" borderId="15" xfId="0" applyNumberFormat="1" applyFont="1" applyFill="1" applyBorder="1" applyAlignment="1" applyProtection="1">
      <alignment horizontal="left"/>
      <protection locked="0"/>
    </xf>
    <xf numFmtId="42" fontId="1" fillId="4" borderId="13" xfId="0" applyNumberFormat="1" applyFont="1" applyFill="1" applyBorder="1" applyAlignment="1" applyProtection="1">
      <alignment horizontal="left"/>
    </xf>
    <xf numFmtId="42" fontId="1" fillId="4" borderId="15" xfId="0" applyNumberFormat="1" applyFont="1" applyFill="1" applyBorder="1" applyAlignment="1" applyProtection="1">
      <alignment horizontal="left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left"/>
    </xf>
    <xf numFmtId="0" fontId="0" fillId="0" borderId="1" xfId="0" applyBorder="1" applyAlignment="1">
      <alignment horizontal="center" wrapText="1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colors>
    <mruColors>
      <color rgb="FFFFFF99"/>
      <color rgb="FFFFCC00"/>
      <color rgb="FFFFCC99"/>
      <color rgb="FFFFCC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256"/>
  <sheetViews>
    <sheetView tabSelected="1" zoomScaleNormal="100" workbookViewId="0">
      <selection activeCell="H26" sqref="H26"/>
    </sheetView>
  </sheetViews>
  <sheetFormatPr defaultRowHeight="15" x14ac:dyDescent="0.25"/>
  <cols>
    <col min="1" max="1" width="47.85546875" customWidth="1"/>
    <col min="2" max="5" width="13.28515625" customWidth="1"/>
    <col min="6" max="14" width="12.28515625" customWidth="1"/>
    <col min="15" max="15" width="12" customWidth="1"/>
    <col min="29" max="29" width="7.5703125" bestFit="1" customWidth="1"/>
    <col min="30" max="30" width="45" bestFit="1" customWidth="1"/>
    <col min="31" max="31" width="15.7109375" bestFit="1" customWidth="1"/>
  </cols>
  <sheetData>
    <row r="1" spans="1:32" ht="15.75" x14ac:dyDescent="0.25">
      <c r="A1" s="76" t="s">
        <v>2</v>
      </c>
      <c r="B1" s="77"/>
      <c r="C1" s="77"/>
      <c r="D1" s="77"/>
      <c r="E1" s="77"/>
      <c r="F1" s="77"/>
      <c r="G1" s="77"/>
      <c r="H1" s="77"/>
      <c r="I1" s="77"/>
      <c r="J1" s="77"/>
      <c r="K1" s="77"/>
      <c r="L1" s="77"/>
      <c r="M1" s="77"/>
      <c r="N1" s="77"/>
      <c r="O1" s="78"/>
    </row>
    <row r="2" spans="1:32" ht="15.75" thickBot="1" x14ac:dyDescent="0.3">
      <c r="A2" s="7"/>
      <c r="B2" s="8"/>
      <c r="C2" s="8"/>
      <c r="D2" s="8"/>
      <c r="E2" s="8"/>
      <c r="F2" s="8"/>
      <c r="G2" s="8"/>
      <c r="H2" s="8"/>
      <c r="I2" s="9"/>
      <c r="J2" s="9"/>
      <c r="K2" s="9"/>
      <c r="L2" s="9"/>
      <c r="M2" s="9"/>
      <c r="N2" s="9"/>
      <c r="O2" s="10"/>
      <c r="AC2" t="s">
        <v>38</v>
      </c>
      <c r="AD2" t="s">
        <v>39</v>
      </c>
      <c r="AE2" t="str">
        <f>CONCATENATE(AC2," - ",AD2)</f>
        <v>BUF -  Buffalo City</v>
      </c>
      <c r="AF2">
        <v>4952</v>
      </c>
    </row>
    <row r="3" spans="1:32" ht="15.75" thickBot="1" x14ac:dyDescent="0.3">
      <c r="A3" s="11" t="s">
        <v>3</v>
      </c>
      <c r="B3" s="12"/>
      <c r="C3" s="13"/>
      <c r="D3" s="79" t="s">
        <v>551</v>
      </c>
      <c r="E3" s="80"/>
      <c r="F3" s="80"/>
      <c r="G3" s="80"/>
      <c r="H3" s="81"/>
      <c r="I3" s="9"/>
      <c r="J3" s="9"/>
      <c r="K3" s="9"/>
      <c r="L3" s="9"/>
      <c r="M3" s="9"/>
      <c r="N3" s="9"/>
      <c r="O3" s="10"/>
      <c r="AC3" t="s">
        <v>40</v>
      </c>
      <c r="AD3" t="s">
        <v>41</v>
      </c>
      <c r="AE3" t="str">
        <f t="shared" ref="AE3:AE66" si="0">CONCATENATE(AC3," - ",AD3)</f>
        <v>NMA -  Nelson Mandela Bay</v>
      </c>
      <c r="AF3">
        <v>4807</v>
      </c>
    </row>
    <row r="4" spans="1:32" ht="15.75" thickBot="1" x14ac:dyDescent="0.3">
      <c r="A4" s="14"/>
      <c r="B4" s="15"/>
      <c r="C4" s="15"/>
      <c r="D4" s="15"/>
      <c r="E4" s="15"/>
      <c r="F4" s="15"/>
      <c r="G4" s="15"/>
      <c r="H4" s="15"/>
      <c r="I4" s="9"/>
      <c r="J4" s="9"/>
      <c r="K4" s="9"/>
      <c r="L4" s="9"/>
      <c r="M4" s="9"/>
      <c r="N4" s="9"/>
      <c r="O4" s="10"/>
      <c r="AB4" s="4">
        <v>42917</v>
      </c>
      <c r="AC4" t="s">
        <v>42</v>
      </c>
      <c r="AD4" t="s">
        <v>43</v>
      </c>
      <c r="AE4" t="str">
        <f t="shared" si="0"/>
        <v>EC101 -  Dr Beyers Naude</v>
      </c>
      <c r="AF4">
        <v>1383</v>
      </c>
    </row>
    <row r="5" spans="1:32" ht="15.75" thickBot="1" x14ac:dyDescent="0.3">
      <c r="A5" s="16" t="s">
        <v>550</v>
      </c>
      <c r="B5" s="82">
        <f>VLOOKUP(D3,AE2:AF256,2,FALSE)*1000</f>
        <v>1000000</v>
      </c>
      <c r="C5" s="83"/>
      <c r="D5" s="17"/>
      <c r="E5" s="17"/>
      <c r="F5" s="17"/>
      <c r="G5" s="17"/>
      <c r="H5" s="17"/>
      <c r="I5" s="18"/>
      <c r="J5" s="18"/>
      <c r="K5" s="18"/>
      <c r="L5" s="18"/>
      <c r="M5" s="8"/>
      <c r="N5" s="8"/>
      <c r="O5" s="19"/>
      <c r="AB5" s="4">
        <v>42948</v>
      </c>
      <c r="AC5" t="s">
        <v>44</v>
      </c>
      <c r="AD5" t="s">
        <v>45</v>
      </c>
      <c r="AE5" t="str">
        <f t="shared" si="0"/>
        <v>EC102 -  Blue Crane Route</v>
      </c>
      <c r="AF5">
        <v>1000</v>
      </c>
    </row>
    <row r="6" spans="1:32" ht="15.75" thickBot="1" x14ac:dyDescent="0.3">
      <c r="A6" s="16" t="s">
        <v>4</v>
      </c>
      <c r="B6" s="84">
        <f>N16</f>
        <v>841891.81</v>
      </c>
      <c r="C6" s="85"/>
      <c r="D6" s="20"/>
      <c r="E6" s="20"/>
      <c r="F6" s="20"/>
      <c r="G6" s="20"/>
      <c r="H6" s="20"/>
      <c r="I6" s="8"/>
      <c r="J6" s="8"/>
      <c r="K6" s="8"/>
      <c r="L6" s="8"/>
      <c r="M6" s="8"/>
      <c r="N6" s="8"/>
      <c r="O6" s="19"/>
      <c r="AB6" s="4">
        <v>42979</v>
      </c>
      <c r="AC6" t="s">
        <v>46</v>
      </c>
      <c r="AD6" t="s">
        <v>47</v>
      </c>
      <c r="AE6" t="str">
        <f t="shared" si="0"/>
        <v>EC104 -  Makana</v>
      </c>
      <c r="AF6">
        <v>1000</v>
      </c>
    </row>
    <row r="7" spans="1:32" ht="15.75" thickBot="1" x14ac:dyDescent="0.3">
      <c r="A7" s="16" t="s">
        <v>0</v>
      </c>
      <c r="B7" s="84">
        <f>B5-B6</f>
        <v>158108.18999999994</v>
      </c>
      <c r="C7" s="85"/>
      <c r="D7" s="21" t="str">
        <f>IF(B6&gt;B5,"Please note that your expenditure should not exceed your allocation"," ")</f>
        <v xml:space="preserve"> </v>
      </c>
      <c r="E7" s="22"/>
      <c r="F7" s="22"/>
      <c r="G7" s="22"/>
      <c r="H7" s="22"/>
      <c r="I7" s="8"/>
      <c r="J7" s="8"/>
      <c r="K7" s="8"/>
      <c r="L7" s="8"/>
      <c r="M7" s="23" t="s">
        <v>1</v>
      </c>
      <c r="N7" s="24" t="s">
        <v>34</v>
      </c>
      <c r="O7" s="19"/>
      <c r="AB7" s="4">
        <v>43009</v>
      </c>
      <c r="AC7" t="s">
        <v>48</v>
      </c>
      <c r="AD7" t="s">
        <v>49</v>
      </c>
      <c r="AE7" t="str">
        <f t="shared" si="0"/>
        <v>EC105 -  Ndlambe</v>
      </c>
      <c r="AF7">
        <v>1000</v>
      </c>
    </row>
    <row r="8" spans="1:32" x14ac:dyDescent="0.25">
      <c r="A8" s="7"/>
      <c r="B8" s="8"/>
      <c r="C8" s="8"/>
      <c r="D8" s="8"/>
      <c r="E8" s="8"/>
      <c r="F8" s="8"/>
      <c r="G8" s="8"/>
      <c r="H8" s="8"/>
      <c r="I8" s="8"/>
      <c r="J8" s="8"/>
      <c r="K8" s="8"/>
      <c r="L8" s="8"/>
      <c r="M8" s="23" t="s">
        <v>5</v>
      </c>
      <c r="N8" s="57">
        <v>43191</v>
      </c>
      <c r="O8" s="19"/>
      <c r="AB8" s="4">
        <v>43040</v>
      </c>
      <c r="AC8" t="s">
        <v>50</v>
      </c>
      <c r="AD8" t="s">
        <v>51</v>
      </c>
      <c r="AE8" t="str">
        <f t="shared" si="0"/>
        <v>EC106 -  Sundays River Valley</v>
      </c>
      <c r="AF8">
        <v>1000</v>
      </c>
    </row>
    <row r="9" spans="1:32" ht="15.75" thickBot="1" x14ac:dyDescent="0.3">
      <c r="A9" s="25"/>
      <c r="B9" s="26"/>
      <c r="C9" s="26"/>
      <c r="D9" s="26"/>
      <c r="E9" s="26"/>
      <c r="F9" s="26"/>
      <c r="G9" s="26"/>
      <c r="H9" s="26"/>
      <c r="I9" s="26"/>
      <c r="J9" s="26"/>
      <c r="K9" s="26"/>
      <c r="L9" s="26"/>
      <c r="M9" s="26"/>
      <c r="N9" s="27"/>
      <c r="O9" s="28"/>
      <c r="AB9" s="4">
        <v>43070</v>
      </c>
      <c r="AC9" t="s">
        <v>52</v>
      </c>
      <c r="AD9" t="s">
        <v>53</v>
      </c>
      <c r="AE9" t="str">
        <f t="shared" si="0"/>
        <v>EC108 -  Kouga</v>
      </c>
      <c r="AF9">
        <v>1000</v>
      </c>
    </row>
    <row r="10" spans="1:32" x14ac:dyDescent="0.25">
      <c r="A10" s="60" t="s">
        <v>7</v>
      </c>
      <c r="B10" s="61"/>
      <c r="C10" s="61"/>
      <c r="D10" s="61"/>
      <c r="E10" s="61"/>
      <c r="F10" s="61"/>
      <c r="G10" s="61"/>
      <c r="H10" s="61"/>
      <c r="I10" s="61"/>
      <c r="J10" s="61"/>
      <c r="K10" s="61"/>
      <c r="L10" s="61"/>
      <c r="M10" s="61"/>
      <c r="N10" s="61"/>
      <c r="O10" s="29"/>
      <c r="AB10" s="4">
        <v>43101</v>
      </c>
      <c r="AC10" t="s">
        <v>54</v>
      </c>
      <c r="AD10" t="s">
        <v>55</v>
      </c>
      <c r="AE10" t="str">
        <f t="shared" si="0"/>
        <v>EC109 -  Kou-Kamma</v>
      </c>
      <c r="AF10">
        <v>1000</v>
      </c>
    </row>
    <row r="11" spans="1:32" x14ac:dyDescent="0.25">
      <c r="A11" s="30"/>
      <c r="B11" s="31" t="s">
        <v>8</v>
      </c>
      <c r="C11" s="31" t="s">
        <v>9</v>
      </c>
      <c r="D11" s="31" t="s">
        <v>10</v>
      </c>
      <c r="E11" s="31" t="s">
        <v>11</v>
      </c>
      <c r="F11" s="31" t="s">
        <v>12</v>
      </c>
      <c r="G11" s="31" t="s">
        <v>13</v>
      </c>
      <c r="H11" s="31" t="s">
        <v>14</v>
      </c>
      <c r="I11" s="31" t="s">
        <v>15</v>
      </c>
      <c r="J11" s="31" t="s">
        <v>16</v>
      </c>
      <c r="K11" s="31" t="s">
        <v>17</v>
      </c>
      <c r="L11" s="31" t="s">
        <v>6</v>
      </c>
      <c r="M11" s="31" t="s">
        <v>18</v>
      </c>
      <c r="N11" s="32" t="s">
        <v>19</v>
      </c>
      <c r="O11" s="33"/>
      <c r="AB11" s="4">
        <v>43132</v>
      </c>
      <c r="AC11" t="s">
        <v>56</v>
      </c>
      <c r="AD11" t="s">
        <v>57</v>
      </c>
      <c r="AE11" t="str">
        <f t="shared" si="0"/>
        <v>DC10 - Sarah Baartman District Municipality</v>
      </c>
      <c r="AF11">
        <v>1000</v>
      </c>
    </row>
    <row r="12" spans="1:32" x14ac:dyDescent="0.25">
      <c r="A12" s="2" t="s">
        <v>20</v>
      </c>
      <c r="B12" s="6">
        <f>IF(B15&lt;&gt;"",A12+A13,0)</f>
        <v>0</v>
      </c>
      <c r="C12" s="6">
        <f>IF(C15&lt;&gt;"",B12+B13,0)</f>
        <v>0</v>
      </c>
      <c r="D12" s="6">
        <f t="shared" ref="D12:M12" si="1">IF(D15&lt;&gt;"",C12+C13,0)</f>
        <v>250000</v>
      </c>
      <c r="E12" s="6">
        <f t="shared" si="1"/>
        <v>250000</v>
      </c>
      <c r="F12" s="6">
        <f t="shared" si="1"/>
        <v>250000</v>
      </c>
      <c r="G12" s="6">
        <f t="shared" si="1"/>
        <v>250000</v>
      </c>
      <c r="H12" s="6">
        <f t="shared" si="1"/>
        <v>250000</v>
      </c>
      <c r="I12" s="6">
        <f t="shared" si="1"/>
        <v>700000</v>
      </c>
      <c r="J12" s="6">
        <f t="shared" si="1"/>
        <v>1000000</v>
      </c>
      <c r="K12" s="6">
        <f t="shared" si="1"/>
        <v>1000000</v>
      </c>
      <c r="L12" s="6">
        <f t="shared" si="1"/>
        <v>0</v>
      </c>
      <c r="M12" s="6">
        <f t="shared" si="1"/>
        <v>0</v>
      </c>
      <c r="N12" s="34"/>
      <c r="O12" s="35"/>
      <c r="AB12" s="4">
        <v>43160</v>
      </c>
      <c r="AC12" t="s">
        <v>58</v>
      </c>
      <c r="AD12" t="s">
        <v>59</v>
      </c>
      <c r="AE12" t="str">
        <f t="shared" si="0"/>
        <v>EC121 -  Mbhashe</v>
      </c>
      <c r="AF12">
        <v>4236</v>
      </c>
    </row>
    <row r="13" spans="1:32" x14ac:dyDescent="0.25">
      <c r="A13" s="2" t="s">
        <v>21</v>
      </c>
      <c r="B13" s="3"/>
      <c r="C13" s="3">
        <v>250000</v>
      </c>
      <c r="D13" s="3">
        <v>0</v>
      </c>
      <c r="E13" s="3">
        <v>0</v>
      </c>
      <c r="F13" s="3"/>
      <c r="G13" s="3"/>
      <c r="H13" s="3">
        <v>450000</v>
      </c>
      <c r="I13" s="3">
        <v>300000</v>
      </c>
      <c r="J13" s="3">
        <v>0</v>
      </c>
      <c r="K13" s="3">
        <v>0</v>
      </c>
      <c r="L13" s="3"/>
      <c r="M13" s="3"/>
      <c r="N13" s="36">
        <f>SUM(B13:M13)</f>
        <v>1000000</v>
      </c>
      <c r="O13" s="35"/>
      <c r="AB13" s="4">
        <v>43191</v>
      </c>
      <c r="AC13" t="s">
        <v>60</v>
      </c>
      <c r="AD13" t="s">
        <v>61</v>
      </c>
      <c r="AE13" t="str">
        <f t="shared" si="0"/>
        <v>EC122 -  Mnquma</v>
      </c>
      <c r="AF13">
        <v>2316</v>
      </c>
    </row>
    <row r="14" spans="1:32" x14ac:dyDescent="0.25">
      <c r="A14" s="2" t="s">
        <v>22</v>
      </c>
      <c r="B14" s="37">
        <f t="shared" ref="B14:M14" si="2">+SUM(B12:B13)</f>
        <v>0</v>
      </c>
      <c r="C14" s="37">
        <f t="shared" si="2"/>
        <v>250000</v>
      </c>
      <c r="D14" s="37">
        <f t="shared" si="2"/>
        <v>250000</v>
      </c>
      <c r="E14" s="37">
        <f t="shared" si="2"/>
        <v>250000</v>
      </c>
      <c r="F14" s="37">
        <f t="shared" si="2"/>
        <v>250000</v>
      </c>
      <c r="G14" s="37">
        <f t="shared" si="2"/>
        <v>250000</v>
      </c>
      <c r="H14" s="37">
        <f t="shared" si="2"/>
        <v>700000</v>
      </c>
      <c r="I14" s="37">
        <f t="shared" si="2"/>
        <v>1000000</v>
      </c>
      <c r="J14" s="37">
        <f t="shared" si="2"/>
        <v>1000000</v>
      </c>
      <c r="K14" s="37">
        <f t="shared" si="2"/>
        <v>1000000</v>
      </c>
      <c r="L14" s="37">
        <f t="shared" si="2"/>
        <v>0</v>
      </c>
      <c r="M14" s="37">
        <f t="shared" si="2"/>
        <v>0</v>
      </c>
      <c r="N14" s="37">
        <f>N13</f>
        <v>1000000</v>
      </c>
      <c r="O14" s="35"/>
      <c r="AB14" s="4">
        <v>43221</v>
      </c>
      <c r="AC14" t="s">
        <v>62</v>
      </c>
      <c r="AD14" t="s">
        <v>63</v>
      </c>
      <c r="AE14" t="str">
        <f t="shared" si="0"/>
        <v>EC123 -  Great Kei</v>
      </c>
      <c r="AF14">
        <v>1263</v>
      </c>
    </row>
    <row r="15" spans="1:32" ht="17.25" customHeight="1" x14ac:dyDescent="0.25">
      <c r="A15" s="2" t="s">
        <v>23</v>
      </c>
      <c r="B15" s="6"/>
      <c r="C15" s="6">
        <f>IF(C16&lt;&gt;"",+B17,"")</f>
        <v>0</v>
      </c>
      <c r="D15" s="6">
        <f t="shared" ref="D15:M15" si="3">IF(D16&lt;&gt;"",+C17,"")</f>
        <v>151887</v>
      </c>
      <c r="E15" s="6">
        <f t="shared" si="3"/>
        <v>242667</v>
      </c>
      <c r="F15" s="6">
        <f t="shared" si="3"/>
        <v>242667</v>
      </c>
      <c r="G15" s="6">
        <f t="shared" si="3"/>
        <v>412526.81000000006</v>
      </c>
      <c r="H15" s="6">
        <f t="shared" si="3"/>
        <v>484792.81000000006</v>
      </c>
      <c r="I15" s="6">
        <f t="shared" si="3"/>
        <v>579418.81000000006</v>
      </c>
      <c r="J15" s="6">
        <f t="shared" si="3"/>
        <v>579418.81000000006</v>
      </c>
      <c r="K15" s="6">
        <f t="shared" si="3"/>
        <v>757415.81</v>
      </c>
      <c r="L15" s="6" t="str">
        <f t="shared" si="3"/>
        <v/>
      </c>
      <c r="M15" s="6" t="str">
        <f t="shared" si="3"/>
        <v/>
      </c>
      <c r="N15" s="38">
        <f t="shared" ref="N15" si="4">IF(N16=0," ",M17)</f>
        <v>0</v>
      </c>
      <c r="O15" s="35" t="str">
        <f t="shared" ref="O15" si="5">IF(O16=0," ",N17)</f>
        <v xml:space="preserve"> </v>
      </c>
      <c r="AB15" s="4">
        <v>43252</v>
      </c>
      <c r="AC15" t="s">
        <v>64</v>
      </c>
      <c r="AD15" t="s">
        <v>65</v>
      </c>
      <c r="AE15" t="str">
        <f t="shared" si="0"/>
        <v>EC124 -  Amahlathi</v>
      </c>
      <c r="AF15">
        <v>1389</v>
      </c>
    </row>
    <row r="16" spans="1:32" x14ac:dyDescent="0.25">
      <c r="A16" s="2" t="s">
        <v>24</v>
      </c>
      <c r="B16" s="3">
        <v>0</v>
      </c>
      <c r="C16" s="3">
        <v>151887</v>
      </c>
      <c r="D16" s="3">
        <v>90780</v>
      </c>
      <c r="E16" s="3">
        <v>0</v>
      </c>
      <c r="F16" s="3">
        <v>169859.81000000008</v>
      </c>
      <c r="G16" s="3">
        <v>72266</v>
      </c>
      <c r="H16" s="3">
        <v>94626</v>
      </c>
      <c r="I16" s="3">
        <v>0</v>
      </c>
      <c r="J16" s="3">
        <v>177997</v>
      </c>
      <c r="K16" s="3">
        <v>84476</v>
      </c>
      <c r="L16" s="3"/>
      <c r="M16" s="3"/>
      <c r="N16" s="36">
        <f>SUM(B16:M16)</f>
        <v>841891.81</v>
      </c>
      <c r="O16" s="35"/>
      <c r="AC16" t="s">
        <v>66</v>
      </c>
      <c r="AD16" t="s">
        <v>67</v>
      </c>
      <c r="AE16" t="str">
        <f t="shared" si="0"/>
        <v>EC126 -  Ngqushwa</v>
      </c>
      <c r="AF16">
        <v>1531</v>
      </c>
    </row>
    <row r="17" spans="1:32" x14ac:dyDescent="0.25">
      <c r="A17" s="39" t="s">
        <v>25</v>
      </c>
      <c r="B17" s="40">
        <f>B15+B16</f>
        <v>0</v>
      </c>
      <c r="C17" s="37">
        <f>IFERROR(C15+C16," ")</f>
        <v>151887</v>
      </c>
      <c r="D17" s="37">
        <f>IFERROR(D15+D16," ")</f>
        <v>242667</v>
      </c>
      <c r="E17" s="37">
        <f t="shared" ref="E17:M17" si="6">IF(ISERROR(+E15+E16),0,+E15+E16)</f>
        <v>242667</v>
      </c>
      <c r="F17" s="37">
        <f t="shared" si="6"/>
        <v>412526.81000000006</v>
      </c>
      <c r="G17" s="37">
        <f t="shared" si="6"/>
        <v>484792.81000000006</v>
      </c>
      <c r="H17" s="37">
        <f t="shared" si="6"/>
        <v>579418.81000000006</v>
      </c>
      <c r="I17" s="37">
        <f t="shared" si="6"/>
        <v>579418.81000000006</v>
      </c>
      <c r="J17" s="37">
        <f t="shared" si="6"/>
        <v>757415.81</v>
      </c>
      <c r="K17" s="37">
        <f t="shared" si="6"/>
        <v>841891.81</v>
      </c>
      <c r="L17" s="37">
        <f t="shared" si="6"/>
        <v>0</v>
      </c>
      <c r="M17" s="37">
        <f t="shared" si="6"/>
        <v>0</v>
      </c>
      <c r="N17" s="40">
        <f>N16</f>
        <v>841891.81</v>
      </c>
      <c r="O17" s="35"/>
      <c r="AC17" t="s">
        <v>68</v>
      </c>
      <c r="AD17" t="s">
        <v>69</v>
      </c>
      <c r="AE17" t="str">
        <f t="shared" si="0"/>
        <v>EC129 -  Raymond Mhlaba</v>
      </c>
      <c r="AF17">
        <v>1662</v>
      </c>
    </row>
    <row r="18" spans="1:32" x14ac:dyDescent="0.25">
      <c r="A18" s="39" t="s">
        <v>26</v>
      </c>
      <c r="B18" s="37">
        <f t="shared" ref="B18:N18" si="7">+B14-B17</f>
        <v>0</v>
      </c>
      <c r="C18" s="37">
        <f>IF(ISERROR(+C14-C17),0,+C14-C17)</f>
        <v>98113</v>
      </c>
      <c r="D18" s="37">
        <f>IF(ISERROR(+D14-D17),0,+D14-D17)</f>
        <v>7333</v>
      </c>
      <c r="E18" s="37">
        <f t="shared" si="7"/>
        <v>7333</v>
      </c>
      <c r="F18" s="37">
        <f t="shared" si="7"/>
        <v>-162526.81000000006</v>
      </c>
      <c r="G18" s="37">
        <f t="shared" si="7"/>
        <v>-234792.81000000006</v>
      </c>
      <c r="H18" s="37">
        <f t="shared" si="7"/>
        <v>120581.18999999994</v>
      </c>
      <c r="I18" s="37">
        <f t="shared" si="7"/>
        <v>420581.18999999994</v>
      </c>
      <c r="J18" s="37">
        <f t="shared" si="7"/>
        <v>242584.18999999994</v>
      </c>
      <c r="K18" s="37">
        <f t="shared" si="7"/>
        <v>158108.18999999994</v>
      </c>
      <c r="L18" s="37">
        <f t="shared" si="7"/>
        <v>0</v>
      </c>
      <c r="M18" s="37">
        <f t="shared" si="7"/>
        <v>0</v>
      </c>
      <c r="N18" s="37">
        <f t="shared" si="7"/>
        <v>158108.18999999994</v>
      </c>
      <c r="O18" s="35"/>
      <c r="AC18" t="s">
        <v>70</v>
      </c>
      <c r="AD18" t="s">
        <v>71</v>
      </c>
      <c r="AE18" t="str">
        <f t="shared" si="0"/>
        <v>DC12 -  Amathole District Municipality</v>
      </c>
      <c r="AF18">
        <v>1527</v>
      </c>
    </row>
    <row r="19" spans="1:32" x14ac:dyDescent="0.25">
      <c r="A19" s="39" t="s">
        <v>37</v>
      </c>
      <c r="B19" s="41">
        <f t="shared" ref="B19:H19" si="8">IF(B14=0,0,B17/B14)</f>
        <v>0</v>
      </c>
      <c r="C19" s="41">
        <f>IF(C14=0,0,C17/C14)</f>
        <v>0.60754799999999998</v>
      </c>
      <c r="D19" s="41">
        <f t="shared" si="8"/>
        <v>0.97066799999999998</v>
      </c>
      <c r="E19" s="41">
        <f t="shared" si="8"/>
        <v>0.97066799999999998</v>
      </c>
      <c r="F19" s="41">
        <f>IF(F14=0,0,F17/F14)</f>
        <v>1.6501072400000003</v>
      </c>
      <c r="G19" s="41">
        <f>IF(G14=0,0,G17/G14)</f>
        <v>1.9391712400000003</v>
      </c>
      <c r="H19" s="41">
        <f t="shared" si="8"/>
        <v>0.82774115714285723</v>
      </c>
      <c r="I19" s="41">
        <f>IF(I14=0,0,I17/I14)</f>
        <v>0.57941881000000006</v>
      </c>
      <c r="J19" s="41">
        <f>IF(J14=0,0,J17/J14)</f>
        <v>0.75741581000000002</v>
      </c>
      <c r="K19" s="41">
        <f>IF(K14=0,0,K17/K14)</f>
        <v>0.84189181000000002</v>
      </c>
      <c r="L19" s="41">
        <f>IF(L14=0,0,L17/L14)</f>
        <v>0</v>
      </c>
      <c r="M19" s="41">
        <f>L19</f>
        <v>0</v>
      </c>
      <c r="N19" s="42"/>
      <c r="O19" s="35"/>
      <c r="P19" s="5"/>
      <c r="AC19" t="s">
        <v>72</v>
      </c>
      <c r="AD19" t="s">
        <v>73</v>
      </c>
      <c r="AE19" t="str">
        <f t="shared" si="0"/>
        <v>EC131 -  Inxuba Yethemba</v>
      </c>
      <c r="AF19">
        <v>1079</v>
      </c>
    </row>
    <row r="20" spans="1:32" x14ac:dyDescent="0.25">
      <c r="A20" s="39" t="s">
        <v>27</v>
      </c>
      <c r="B20" s="3">
        <v>0</v>
      </c>
      <c r="C20" s="3">
        <v>0</v>
      </c>
      <c r="D20" s="3">
        <v>0</v>
      </c>
      <c r="E20" s="3">
        <v>0</v>
      </c>
      <c r="F20" s="3">
        <v>0</v>
      </c>
      <c r="G20" s="3">
        <v>0</v>
      </c>
      <c r="H20" s="3">
        <v>0</v>
      </c>
      <c r="I20" s="3">
        <v>0</v>
      </c>
      <c r="J20" s="3">
        <v>0</v>
      </c>
      <c r="K20" s="3">
        <v>0</v>
      </c>
      <c r="L20" s="3">
        <v>0</v>
      </c>
      <c r="M20" s="3">
        <v>0</v>
      </c>
      <c r="N20" s="36">
        <f>SUM(B20:M20)</f>
        <v>0</v>
      </c>
      <c r="O20" s="35"/>
      <c r="AC20" t="s">
        <v>74</v>
      </c>
      <c r="AD20" t="s">
        <v>75</v>
      </c>
      <c r="AE20" t="str">
        <f t="shared" si="0"/>
        <v>EC135 -  Intsika Yethu</v>
      </c>
      <c r="AF20">
        <v>2520</v>
      </c>
    </row>
    <row r="21" spans="1:32" x14ac:dyDescent="0.25">
      <c r="A21" s="39" t="s">
        <v>28</v>
      </c>
      <c r="B21" s="3">
        <v>0</v>
      </c>
      <c r="C21" s="3">
        <v>0</v>
      </c>
      <c r="D21" s="3">
        <v>0</v>
      </c>
      <c r="E21" s="3">
        <v>0</v>
      </c>
      <c r="F21" s="3">
        <v>0</v>
      </c>
      <c r="G21" s="3">
        <v>0</v>
      </c>
      <c r="H21" s="3">
        <v>0</v>
      </c>
      <c r="I21" s="3">
        <v>0</v>
      </c>
      <c r="J21" s="3">
        <v>0</v>
      </c>
      <c r="K21" s="3">
        <v>0</v>
      </c>
      <c r="L21" s="3">
        <v>0</v>
      </c>
      <c r="M21" s="3">
        <v>0</v>
      </c>
      <c r="N21" s="36">
        <f>SUM(B21:M21)</f>
        <v>0</v>
      </c>
      <c r="O21" s="35"/>
      <c r="AC21" t="s">
        <v>76</v>
      </c>
      <c r="AD21" t="s">
        <v>77</v>
      </c>
      <c r="AE21" t="str">
        <f t="shared" si="0"/>
        <v>EC136 -  Emalahleni</v>
      </c>
      <c r="AF21">
        <v>1308</v>
      </c>
    </row>
    <row r="22" spans="1:32" x14ac:dyDescent="0.25">
      <c r="A22" s="43"/>
      <c r="B22" s="44"/>
      <c r="C22" s="44"/>
      <c r="D22" s="44"/>
      <c r="E22" s="44"/>
      <c r="F22" s="44"/>
      <c r="G22" s="44"/>
      <c r="H22" s="44"/>
      <c r="I22" s="44"/>
      <c r="J22" s="44"/>
      <c r="K22" s="44"/>
      <c r="L22" s="44"/>
      <c r="M22" s="44"/>
      <c r="N22" s="44"/>
      <c r="O22" s="35"/>
      <c r="AC22" t="s">
        <v>78</v>
      </c>
      <c r="AD22" t="s">
        <v>79</v>
      </c>
      <c r="AE22" t="str">
        <f t="shared" si="0"/>
        <v>EC137 -  Engcobo</v>
      </c>
      <c r="AF22">
        <v>1391</v>
      </c>
    </row>
    <row r="23" spans="1:32" x14ac:dyDescent="0.25">
      <c r="A23" s="64" t="s">
        <v>36</v>
      </c>
      <c r="B23" s="65"/>
      <c r="C23" s="65"/>
      <c r="D23" s="65"/>
      <c r="E23" s="65"/>
      <c r="F23" s="65"/>
      <c r="G23" s="65"/>
      <c r="H23" s="65"/>
      <c r="I23" s="65"/>
      <c r="J23" s="65"/>
      <c r="K23" s="65"/>
      <c r="L23" s="65"/>
      <c r="M23" s="65"/>
      <c r="N23" s="66"/>
      <c r="O23" s="35"/>
      <c r="AC23" t="s">
        <v>80</v>
      </c>
      <c r="AD23" t="s">
        <v>81</v>
      </c>
      <c r="AE23" t="str">
        <f t="shared" si="0"/>
        <v>EC138 -  Sakhisizwe</v>
      </c>
      <c r="AF23">
        <v>1108</v>
      </c>
    </row>
    <row r="24" spans="1:32" x14ac:dyDescent="0.25">
      <c r="A24" s="45"/>
      <c r="B24" s="46"/>
      <c r="C24" s="46"/>
      <c r="D24" s="44"/>
      <c r="E24" s="44"/>
      <c r="F24" s="44"/>
      <c r="G24" s="44"/>
      <c r="H24" s="44"/>
      <c r="I24" s="44"/>
      <c r="J24" s="44"/>
      <c r="K24" s="44"/>
      <c r="L24" s="44"/>
      <c r="M24" s="44"/>
      <c r="N24" s="44"/>
      <c r="O24" s="35"/>
      <c r="AC24" t="s">
        <v>82</v>
      </c>
      <c r="AD24" t="s">
        <v>83</v>
      </c>
      <c r="AE24" t="str">
        <f t="shared" si="0"/>
        <v>EC139 -  Enoch Mgijima</v>
      </c>
      <c r="AF24">
        <v>4889</v>
      </c>
    </row>
    <row r="25" spans="1:32" x14ac:dyDescent="0.25">
      <c r="A25" s="45"/>
      <c r="B25" s="46"/>
      <c r="C25" s="46"/>
      <c r="D25" s="47" t="s">
        <v>35</v>
      </c>
      <c r="E25" s="47"/>
      <c r="F25" s="48" t="s">
        <v>12</v>
      </c>
      <c r="G25" s="49" t="s">
        <v>13</v>
      </c>
      <c r="H25" s="49" t="s">
        <v>14</v>
      </c>
      <c r="I25" s="49" t="s">
        <v>15</v>
      </c>
      <c r="J25" s="49" t="s">
        <v>16</v>
      </c>
      <c r="K25" s="49" t="s">
        <v>17</v>
      </c>
      <c r="L25" s="49" t="s">
        <v>6</v>
      </c>
      <c r="M25" s="49" t="s">
        <v>18</v>
      </c>
      <c r="N25" s="50" t="s">
        <v>19</v>
      </c>
      <c r="O25" s="35"/>
      <c r="AC25" t="s">
        <v>84</v>
      </c>
      <c r="AD25" t="s">
        <v>85</v>
      </c>
      <c r="AE25" t="str">
        <f t="shared" si="0"/>
        <v>DC13 -  Chris Hani District Municipality</v>
      </c>
      <c r="AF25">
        <v>10037</v>
      </c>
    </row>
    <row r="26" spans="1:32" x14ac:dyDescent="0.25">
      <c r="A26" s="45"/>
      <c r="B26" s="46"/>
      <c r="C26" s="46"/>
      <c r="D26" s="62">
        <v>0</v>
      </c>
      <c r="E26" s="63"/>
      <c r="F26" s="3">
        <v>0</v>
      </c>
      <c r="G26" s="3">
        <v>0</v>
      </c>
      <c r="H26" s="3"/>
      <c r="I26" s="3"/>
      <c r="J26" s="3"/>
      <c r="K26" s="3"/>
      <c r="L26" s="3"/>
      <c r="M26" s="3"/>
      <c r="N26" s="36">
        <f>SUM(B26:M26)</f>
        <v>0</v>
      </c>
      <c r="O26" s="35"/>
      <c r="AC26" t="s">
        <v>86</v>
      </c>
      <c r="AD26" t="s">
        <v>87</v>
      </c>
      <c r="AE26" t="str">
        <f t="shared" si="0"/>
        <v>EC141 -  Elundini</v>
      </c>
      <c r="AF26">
        <v>2649</v>
      </c>
    </row>
    <row r="27" spans="1:32" ht="15.75" x14ac:dyDescent="0.25">
      <c r="A27" s="51"/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19"/>
      <c r="AC27" t="s">
        <v>88</v>
      </c>
      <c r="AD27" t="s">
        <v>89</v>
      </c>
      <c r="AE27" t="str">
        <f t="shared" si="0"/>
        <v>EC142 -  Senqu</v>
      </c>
      <c r="AF27">
        <v>1536</v>
      </c>
    </row>
    <row r="28" spans="1:32" x14ac:dyDescent="0.25">
      <c r="A28" s="67" t="s">
        <v>556</v>
      </c>
      <c r="B28" s="68"/>
      <c r="C28" s="68"/>
      <c r="D28" s="68"/>
      <c r="E28" s="68"/>
      <c r="F28" s="68"/>
      <c r="G28" s="68"/>
      <c r="H28" s="68"/>
      <c r="I28" s="68"/>
      <c r="J28" s="68"/>
      <c r="K28" s="68"/>
      <c r="L28" s="68"/>
      <c r="M28" s="68"/>
      <c r="N28" s="69"/>
      <c r="O28" s="52"/>
      <c r="AC28" t="s">
        <v>90</v>
      </c>
      <c r="AD28" t="s">
        <v>91</v>
      </c>
      <c r="AE28" t="str">
        <f t="shared" si="0"/>
        <v>EC145 -  Walter Sisulu</v>
      </c>
      <c r="AF28">
        <v>1619</v>
      </c>
    </row>
    <row r="29" spans="1:32" x14ac:dyDescent="0.25">
      <c r="A29" s="70"/>
      <c r="B29" s="71"/>
      <c r="C29" s="71"/>
      <c r="D29" s="71"/>
      <c r="E29" s="71"/>
      <c r="F29" s="71"/>
      <c r="G29" s="71"/>
      <c r="H29" s="71"/>
      <c r="I29" s="71"/>
      <c r="J29" s="71"/>
      <c r="K29" s="71"/>
      <c r="L29" s="71"/>
      <c r="M29" s="71"/>
      <c r="N29" s="72"/>
      <c r="O29" s="52"/>
      <c r="AC29" t="s">
        <v>92</v>
      </c>
      <c r="AD29" t="s">
        <v>93</v>
      </c>
      <c r="AE29" t="str">
        <f t="shared" si="0"/>
        <v>DC14 -  Joe Gqabi District Municipality</v>
      </c>
      <c r="AF29">
        <v>2227</v>
      </c>
    </row>
    <row r="30" spans="1:32" x14ac:dyDescent="0.25">
      <c r="A30" s="70"/>
      <c r="B30" s="71"/>
      <c r="C30" s="71"/>
      <c r="D30" s="71"/>
      <c r="E30" s="71"/>
      <c r="F30" s="71"/>
      <c r="G30" s="71"/>
      <c r="H30" s="71"/>
      <c r="I30" s="71"/>
      <c r="J30" s="71"/>
      <c r="K30" s="71"/>
      <c r="L30" s="71"/>
      <c r="M30" s="71"/>
      <c r="N30" s="72"/>
      <c r="O30" s="52"/>
      <c r="AC30" t="s">
        <v>94</v>
      </c>
      <c r="AD30" t="s">
        <v>95</v>
      </c>
      <c r="AE30" t="str">
        <f t="shared" si="0"/>
        <v>EC153 -  Ngquza Hill</v>
      </c>
      <c r="AF30">
        <v>1880</v>
      </c>
    </row>
    <row r="31" spans="1:32" x14ac:dyDescent="0.25">
      <c r="A31" s="70"/>
      <c r="B31" s="71"/>
      <c r="C31" s="71"/>
      <c r="D31" s="71"/>
      <c r="E31" s="71"/>
      <c r="F31" s="71"/>
      <c r="G31" s="71"/>
      <c r="H31" s="71"/>
      <c r="I31" s="71"/>
      <c r="J31" s="71"/>
      <c r="K31" s="71"/>
      <c r="L31" s="71"/>
      <c r="M31" s="71"/>
      <c r="N31" s="72"/>
      <c r="O31" s="52"/>
      <c r="AC31" t="s">
        <v>96</v>
      </c>
      <c r="AD31" t="s">
        <v>97</v>
      </c>
      <c r="AE31" t="str">
        <f t="shared" si="0"/>
        <v>EC154 -  Port St Johns</v>
      </c>
      <c r="AF31">
        <v>1501</v>
      </c>
    </row>
    <row r="32" spans="1:32" ht="15.75" thickBot="1" x14ac:dyDescent="0.3">
      <c r="A32" s="73"/>
      <c r="B32" s="74"/>
      <c r="C32" s="74"/>
      <c r="D32" s="74"/>
      <c r="E32" s="74"/>
      <c r="F32" s="74"/>
      <c r="G32" s="74"/>
      <c r="H32" s="74"/>
      <c r="I32" s="74"/>
      <c r="J32" s="74"/>
      <c r="K32" s="74"/>
      <c r="L32" s="74"/>
      <c r="M32" s="74"/>
      <c r="N32" s="75"/>
      <c r="O32" s="28"/>
      <c r="AC32" t="s">
        <v>98</v>
      </c>
      <c r="AD32" t="s">
        <v>99</v>
      </c>
      <c r="AE32" t="str">
        <f t="shared" si="0"/>
        <v>EC157 -  King Sabata Dalindyebo</v>
      </c>
      <c r="AF32">
        <v>3584</v>
      </c>
    </row>
    <row r="33" spans="1:32" x14ac:dyDescent="0.25">
      <c r="A33" s="53" t="s">
        <v>29</v>
      </c>
      <c r="B33" s="54"/>
      <c r="C33" s="54"/>
      <c r="D33" s="54"/>
      <c r="E33" s="54"/>
      <c r="F33" s="54"/>
      <c r="G33" s="54"/>
      <c r="H33" s="54"/>
      <c r="I33" s="55"/>
      <c r="J33" s="55"/>
      <c r="K33" s="55"/>
      <c r="L33" s="55"/>
      <c r="M33" s="55"/>
      <c r="N33" s="55"/>
      <c r="O33" s="29"/>
      <c r="AC33" t="s">
        <v>100</v>
      </c>
      <c r="AD33" t="s">
        <v>101</v>
      </c>
      <c r="AE33" t="str">
        <f t="shared" si="0"/>
        <v>DC15 -  O.R. Tambo District Municipality</v>
      </c>
      <c r="AF33">
        <v>4811</v>
      </c>
    </row>
    <row r="34" spans="1:32" x14ac:dyDescent="0.25">
      <c r="A34" s="7"/>
      <c r="B34" s="8"/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  <c r="O34" s="19"/>
      <c r="AC34" t="s">
        <v>102</v>
      </c>
      <c r="AD34" t="s">
        <v>103</v>
      </c>
      <c r="AE34" t="str">
        <f t="shared" si="0"/>
        <v>EC441 -  Matatiele</v>
      </c>
      <c r="AF34">
        <v>2780</v>
      </c>
    </row>
    <row r="35" spans="1:32" x14ac:dyDescent="0.25">
      <c r="A35" s="58" t="s">
        <v>557</v>
      </c>
      <c r="B35" s="56"/>
      <c r="C35" s="56"/>
      <c r="D35" s="56"/>
      <c r="E35" s="56"/>
      <c r="F35" s="56"/>
      <c r="G35" s="56"/>
      <c r="H35" s="56"/>
      <c r="I35" s="8" t="s">
        <v>30</v>
      </c>
      <c r="J35" s="8"/>
      <c r="K35" s="8"/>
      <c r="L35" s="8"/>
      <c r="M35" s="8"/>
      <c r="N35" s="8"/>
      <c r="O35" s="19"/>
      <c r="AC35" t="s">
        <v>104</v>
      </c>
      <c r="AD35" t="s">
        <v>105</v>
      </c>
      <c r="AE35" t="str">
        <f t="shared" si="0"/>
        <v>EC442 -  Umzimvubu</v>
      </c>
      <c r="AF35">
        <v>2537</v>
      </c>
    </row>
    <row r="36" spans="1:32" x14ac:dyDescent="0.25">
      <c r="A36" s="7" t="s">
        <v>31</v>
      </c>
      <c r="B36" s="8"/>
      <c r="C36" s="8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19"/>
      <c r="AC36" t="s">
        <v>106</v>
      </c>
      <c r="AD36" t="s">
        <v>107</v>
      </c>
      <c r="AE36" t="str">
        <f t="shared" si="0"/>
        <v>EC443 -  Mbizana</v>
      </c>
      <c r="AF36">
        <v>1704</v>
      </c>
    </row>
    <row r="37" spans="1:32" x14ac:dyDescent="0.25">
      <c r="A37" s="7" t="s">
        <v>32</v>
      </c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19"/>
      <c r="AC37" t="s">
        <v>108</v>
      </c>
      <c r="AD37" t="s">
        <v>109</v>
      </c>
      <c r="AE37" t="str">
        <f t="shared" si="0"/>
        <v>EC444 -  Ntabankulu</v>
      </c>
      <c r="AF37">
        <v>2311</v>
      </c>
    </row>
    <row r="38" spans="1:32" x14ac:dyDescent="0.25">
      <c r="A38" s="7"/>
      <c r="B38" s="8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19"/>
      <c r="AC38" t="s">
        <v>110</v>
      </c>
      <c r="AD38" t="s">
        <v>111</v>
      </c>
      <c r="AE38" t="str">
        <f t="shared" si="0"/>
        <v>DC44 -  Alfred Nzo District Municipality</v>
      </c>
      <c r="AF38">
        <v>10280</v>
      </c>
    </row>
    <row r="39" spans="1:32" ht="15.75" thickBot="1" x14ac:dyDescent="0.3">
      <c r="A39" s="59" t="s">
        <v>33</v>
      </c>
      <c r="B39" s="27"/>
      <c r="C39" s="27"/>
      <c r="D39" s="27"/>
      <c r="E39" s="27"/>
      <c r="F39" s="27"/>
      <c r="G39" s="27"/>
      <c r="H39" s="27"/>
      <c r="I39" s="26"/>
      <c r="J39" s="27" t="s">
        <v>546</v>
      </c>
      <c r="K39" s="27"/>
      <c r="L39" s="27"/>
      <c r="M39" s="26"/>
      <c r="N39" s="26"/>
      <c r="O39" s="28"/>
      <c r="AC39" t="s">
        <v>112</v>
      </c>
      <c r="AD39" t="s">
        <v>113</v>
      </c>
      <c r="AE39" t="str">
        <f t="shared" si="0"/>
        <v xml:space="preserve">MAN - Mangaung </v>
      </c>
      <c r="AF39">
        <v>7629</v>
      </c>
    </row>
    <row r="40" spans="1:32" x14ac:dyDescent="0.25">
      <c r="AC40" t="s">
        <v>114</v>
      </c>
      <c r="AD40" t="s">
        <v>115</v>
      </c>
      <c r="AE40" t="str">
        <f t="shared" si="0"/>
        <v>FS161 -  Letsemeng</v>
      </c>
      <c r="AF40">
        <v>1000</v>
      </c>
    </row>
    <row r="41" spans="1:32" x14ac:dyDescent="0.25">
      <c r="AC41" t="s">
        <v>116</v>
      </c>
      <c r="AD41" t="s">
        <v>117</v>
      </c>
      <c r="AE41" t="str">
        <f t="shared" si="0"/>
        <v>FS162 -  Kopanong</v>
      </c>
      <c r="AF41">
        <v>1000</v>
      </c>
    </row>
    <row r="42" spans="1:32" x14ac:dyDescent="0.25">
      <c r="AC42" t="s">
        <v>118</v>
      </c>
      <c r="AD42" t="s">
        <v>119</v>
      </c>
      <c r="AE42" t="str">
        <f t="shared" si="0"/>
        <v>FS163 -  Mohokare</v>
      </c>
      <c r="AF42">
        <v>1000</v>
      </c>
    </row>
    <row r="43" spans="1:32" x14ac:dyDescent="0.25">
      <c r="AC43" t="s">
        <v>120</v>
      </c>
      <c r="AD43" t="s">
        <v>121</v>
      </c>
      <c r="AE43" t="str">
        <f t="shared" si="0"/>
        <v>DC16 - Xhariep District Municipality</v>
      </c>
      <c r="AF43">
        <v>1000</v>
      </c>
    </row>
    <row r="44" spans="1:32" x14ac:dyDescent="0.25">
      <c r="AC44" t="s">
        <v>122</v>
      </c>
      <c r="AD44" t="s">
        <v>123</v>
      </c>
      <c r="AE44" t="str">
        <f t="shared" si="0"/>
        <v>FS181 -  Masilonyana</v>
      </c>
      <c r="AF44">
        <v>1000</v>
      </c>
    </row>
    <row r="45" spans="1:32" x14ac:dyDescent="0.25">
      <c r="AC45" t="s">
        <v>124</v>
      </c>
      <c r="AD45" t="s">
        <v>125</v>
      </c>
      <c r="AE45" t="str">
        <f t="shared" si="0"/>
        <v>FS182 -  Tokologo</v>
      </c>
      <c r="AF45">
        <v>1000</v>
      </c>
    </row>
    <row r="46" spans="1:32" x14ac:dyDescent="0.25">
      <c r="AC46" t="s">
        <v>126</v>
      </c>
      <c r="AD46" t="s">
        <v>127</v>
      </c>
      <c r="AE46" t="str">
        <f t="shared" si="0"/>
        <v>FS183 -  Tswelopele</v>
      </c>
      <c r="AF46">
        <v>1000</v>
      </c>
    </row>
    <row r="47" spans="1:32" x14ac:dyDescent="0.25">
      <c r="AC47" t="s">
        <v>128</v>
      </c>
      <c r="AD47" t="s">
        <v>129</v>
      </c>
      <c r="AE47" t="str">
        <f t="shared" si="0"/>
        <v>FS184 -  Matjhabeng</v>
      </c>
      <c r="AF47">
        <v>1000</v>
      </c>
    </row>
    <row r="48" spans="1:32" x14ac:dyDescent="0.25">
      <c r="AC48" t="s">
        <v>130</v>
      </c>
      <c r="AD48" t="s">
        <v>131</v>
      </c>
      <c r="AE48" t="str">
        <f t="shared" si="0"/>
        <v>FS185 -  Nala</v>
      </c>
      <c r="AF48">
        <v>1000</v>
      </c>
    </row>
    <row r="49" spans="29:32" x14ac:dyDescent="0.25">
      <c r="AC49" t="s">
        <v>132</v>
      </c>
      <c r="AD49" t="s">
        <v>133</v>
      </c>
      <c r="AE49" t="str">
        <f t="shared" si="0"/>
        <v>DC18 -  Lejweleputswa District Municipality</v>
      </c>
      <c r="AF49">
        <v>1000</v>
      </c>
    </row>
    <row r="50" spans="29:32" x14ac:dyDescent="0.25">
      <c r="AC50" t="s">
        <v>134</v>
      </c>
      <c r="AD50" t="s">
        <v>135</v>
      </c>
      <c r="AE50" t="str">
        <f t="shared" si="0"/>
        <v>FS191 -  Setsoto</v>
      </c>
      <c r="AF50">
        <v>1889</v>
      </c>
    </row>
    <row r="51" spans="29:32" x14ac:dyDescent="0.25">
      <c r="AC51" t="s">
        <v>136</v>
      </c>
      <c r="AD51" t="s">
        <v>137</v>
      </c>
      <c r="AE51" t="str">
        <f t="shared" si="0"/>
        <v>FS192 -  Dihlabeng</v>
      </c>
      <c r="AF51">
        <v>1000</v>
      </c>
    </row>
    <row r="52" spans="29:32" x14ac:dyDescent="0.25">
      <c r="AC52" t="s">
        <v>138</v>
      </c>
      <c r="AD52" t="s">
        <v>139</v>
      </c>
      <c r="AE52" t="str">
        <f t="shared" si="0"/>
        <v>FS193 -  Nketoana</v>
      </c>
      <c r="AF52">
        <v>1000</v>
      </c>
    </row>
    <row r="53" spans="29:32" x14ac:dyDescent="0.25">
      <c r="AC53" t="s">
        <v>140</v>
      </c>
      <c r="AD53" t="s">
        <v>141</v>
      </c>
      <c r="AE53" t="str">
        <f t="shared" si="0"/>
        <v>FS194 -  Maluti-a-Phofung</v>
      </c>
      <c r="AF53">
        <v>5219</v>
      </c>
    </row>
    <row r="54" spans="29:32" x14ac:dyDescent="0.25">
      <c r="AC54" t="s">
        <v>142</v>
      </c>
      <c r="AD54" t="s">
        <v>143</v>
      </c>
      <c r="AE54" t="str">
        <f t="shared" si="0"/>
        <v>FS195 -  Phumelela</v>
      </c>
      <c r="AF54">
        <v>1000</v>
      </c>
    </row>
    <row r="55" spans="29:32" x14ac:dyDescent="0.25">
      <c r="AC55" t="s">
        <v>144</v>
      </c>
      <c r="AD55" t="s">
        <v>145</v>
      </c>
      <c r="AE55" t="str">
        <f t="shared" si="0"/>
        <v>FS196 -  Mantsopa</v>
      </c>
      <c r="AF55">
        <v>1000</v>
      </c>
    </row>
    <row r="56" spans="29:32" x14ac:dyDescent="0.25">
      <c r="AC56" t="s">
        <v>146</v>
      </c>
      <c r="AD56" t="s">
        <v>147</v>
      </c>
      <c r="AE56" t="str">
        <f t="shared" si="0"/>
        <v>DC19 -  Thabo Mofutsanyana District Municipality</v>
      </c>
      <c r="AF56">
        <v>2142</v>
      </c>
    </row>
    <row r="57" spans="29:32" x14ac:dyDescent="0.25">
      <c r="AC57" t="s">
        <v>148</v>
      </c>
      <c r="AD57" t="s">
        <v>149</v>
      </c>
      <c r="AE57" t="str">
        <f t="shared" si="0"/>
        <v>FS201 -  Moqhaka</v>
      </c>
      <c r="AF57">
        <v>1000</v>
      </c>
    </row>
    <row r="58" spans="29:32" x14ac:dyDescent="0.25">
      <c r="AC58" t="s">
        <v>150</v>
      </c>
      <c r="AD58" t="s">
        <v>151</v>
      </c>
      <c r="AE58" t="str">
        <f t="shared" si="0"/>
        <v>FS203 -  Ngwathe</v>
      </c>
      <c r="AF58">
        <v>1000</v>
      </c>
    </row>
    <row r="59" spans="29:32" x14ac:dyDescent="0.25">
      <c r="AC59" t="s">
        <v>152</v>
      </c>
      <c r="AD59" t="s">
        <v>153</v>
      </c>
      <c r="AE59" t="str">
        <f t="shared" si="0"/>
        <v>FS204 -  Metsimaholo</v>
      </c>
      <c r="AF59">
        <v>1000</v>
      </c>
    </row>
    <row r="60" spans="29:32" x14ac:dyDescent="0.25">
      <c r="AC60" t="s">
        <v>154</v>
      </c>
      <c r="AD60" t="s">
        <v>155</v>
      </c>
      <c r="AE60" t="str">
        <f t="shared" si="0"/>
        <v>FS205 -  Mafube</v>
      </c>
      <c r="AF60">
        <v>1000</v>
      </c>
    </row>
    <row r="61" spans="29:32" x14ac:dyDescent="0.25">
      <c r="AC61" t="s">
        <v>156</v>
      </c>
      <c r="AD61" t="s">
        <v>157</v>
      </c>
      <c r="AE61" t="str">
        <f t="shared" si="0"/>
        <v>DC20 -  Fezile Dabi District Municipality</v>
      </c>
      <c r="AF61">
        <v>0</v>
      </c>
    </row>
    <row r="62" spans="29:32" x14ac:dyDescent="0.25">
      <c r="AC62" t="s">
        <v>158</v>
      </c>
      <c r="AD62" t="s">
        <v>159</v>
      </c>
      <c r="AE62" t="str">
        <f t="shared" si="0"/>
        <v>EKU - Ekurhuleni</v>
      </c>
      <c r="AF62">
        <v>44718</v>
      </c>
    </row>
    <row r="63" spans="29:32" x14ac:dyDescent="0.25">
      <c r="AC63" t="s">
        <v>160</v>
      </c>
      <c r="AD63" t="s">
        <v>161</v>
      </c>
      <c r="AE63" t="str">
        <f t="shared" si="0"/>
        <v>JHB - City of Johannesburg</v>
      </c>
      <c r="AF63">
        <v>17421</v>
      </c>
    </row>
    <row r="64" spans="29:32" x14ac:dyDescent="0.25">
      <c r="AC64" t="s">
        <v>162</v>
      </c>
      <c r="AD64" t="s">
        <v>163</v>
      </c>
      <c r="AE64" t="str">
        <f t="shared" si="0"/>
        <v>TSH - City of Tshwane</v>
      </c>
      <c r="AF64">
        <v>20451</v>
      </c>
    </row>
    <row r="65" spans="29:32" x14ac:dyDescent="0.25">
      <c r="AC65" t="s">
        <v>164</v>
      </c>
      <c r="AD65" t="s">
        <v>165</v>
      </c>
      <c r="AE65" t="str">
        <f t="shared" si="0"/>
        <v>GT421 -  Emfuleni</v>
      </c>
      <c r="AF65">
        <v>2847</v>
      </c>
    </row>
    <row r="66" spans="29:32" x14ac:dyDescent="0.25">
      <c r="AC66" t="s">
        <v>166</v>
      </c>
      <c r="AD66" t="s">
        <v>167</v>
      </c>
      <c r="AE66" t="str">
        <f t="shared" si="0"/>
        <v>GT422 -  Midvaal</v>
      </c>
      <c r="AF66">
        <v>1119</v>
      </c>
    </row>
    <row r="67" spans="29:32" x14ac:dyDescent="0.25">
      <c r="AC67" t="s">
        <v>168</v>
      </c>
      <c r="AD67" t="s">
        <v>169</v>
      </c>
      <c r="AE67" t="str">
        <f t="shared" ref="AE67:AE130" si="9">CONCATENATE(AC67," - ",AD67)</f>
        <v>GT423 -  Lesedi</v>
      </c>
      <c r="AF67">
        <v>1324</v>
      </c>
    </row>
    <row r="68" spans="29:32" x14ac:dyDescent="0.25">
      <c r="AC68" t="s">
        <v>170</v>
      </c>
      <c r="AD68" t="s">
        <v>171</v>
      </c>
      <c r="AE68" t="str">
        <f t="shared" si="9"/>
        <v>DC42 -  Sedibeng District Municipality</v>
      </c>
      <c r="AF68">
        <v>2490</v>
      </c>
    </row>
    <row r="69" spans="29:32" x14ac:dyDescent="0.25">
      <c r="AC69" t="s">
        <v>172</v>
      </c>
      <c r="AD69" t="s">
        <v>173</v>
      </c>
      <c r="AE69" t="str">
        <f t="shared" si="9"/>
        <v>GT481 -  Mogale City</v>
      </c>
      <c r="AF69">
        <v>4917</v>
      </c>
    </row>
    <row r="70" spans="29:32" x14ac:dyDescent="0.25">
      <c r="AC70" t="s">
        <v>174</v>
      </c>
      <c r="AD70" t="s">
        <v>175</v>
      </c>
      <c r="AE70" t="str">
        <f t="shared" si="9"/>
        <v>GT484 -  Merafong City</v>
      </c>
      <c r="AF70">
        <v>1470</v>
      </c>
    </row>
    <row r="71" spans="29:32" x14ac:dyDescent="0.25">
      <c r="AC71" t="s">
        <v>176</v>
      </c>
      <c r="AD71" t="s">
        <v>177</v>
      </c>
      <c r="AE71" t="str">
        <f t="shared" si="9"/>
        <v>GT485 -  Rand West City</v>
      </c>
      <c r="AF71">
        <v>2673</v>
      </c>
    </row>
    <row r="72" spans="29:32" x14ac:dyDescent="0.25">
      <c r="AC72" t="s">
        <v>178</v>
      </c>
      <c r="AD72" t="s">
        <v>179</v>
      </c>
      <c r="AE72" t="str">
        <f t="shared" si="9"/>
        <v>DC48 -  West Rand District Municipality</v>
      </c>
      <c r="AF72">
        <v>1000</v>
      </c>
    </row>
    <row r="73" spans="29:32" x14ac:dyDescent="0.25">
      <c r="AC73" t="s">
        <v>180</v>
      </c>
      <c r="AD73" t="s">
        <v>181</v>
      </c>
      <c r="AE73" t="str">
        <f t="shared" si="9"/>
        <v>ETH - eThekwini</v>
      </c>
      <c r="AF73">
        <v>66792</v>
      </c>
    </row>
    <row r="74" spans="29:32" x14ac:dyDescent="0.25">
      <c r="AC74" t="s">
        <v>182</v>
      </c>
      <c r="AD74" t="s">
        <v>183</v>
      </c>
      <c r="AE74" t="str">
        <f t="shared" si="9"/>
        <v>KZN212 - uMdoni</v>
      </c>
      <c r="AF74">
        <v>1000</v>
      </c>
    </row>
    <row r="75" spans="29:32" x14ac:dyDescent="0.25">
      <c r="AC75" t="s">
        <v>184</v>
      </c>
      <c r="AD75" t="s">
        <v>185</v>
      </c>
      <c r="AE75" t="str">
        <f t="shared" si="9"/>
        <v>KZN213 - uMzumbe</v>
      </c>
      <c r="AF75">
        <v>1291</v>
      </c>
    </row>
    <row r="76" spans="29:32" x14ac:dyDescent="0.25">
      <c r="AC76" t="s">
        <v>186</v>
      </c>
      <c r="AD76" t="s">
        <v>187</v>
      </c>
      <c r="AE76" t="str">
        <f t="shared" si="9"/>
        <v>KZN214 - uMuziwabantu</v>
      </c>
      <c r="AF76">
        <v>1006</v>
      </c>
    </row>
    <row r="77" spans="29:32" x14ac:dyDescent="0.25">
      <c r="AC77" t="s">
        <v>188</v>
      </c>
      <c r="AD77" t="s">
        <v>189</v>
      </c>
      <c r="AE77" t="str">
        <f t="shared" si="9"/>
        <v>KZN216 - Ray Nkonyeni</v>
      </c>
      <c r="AF77">
        <v>3306</v>
      </c>
    </row>
    <row r="78" spans="29:32" x14ac:dyDescent="0.25">
      <c r="AC78" t="s">
        <v>190</v>
      </c>
      <c r="AD78" t="s">
        <v>191</v>
      </c>
      <c r="AE78" t="str">
        <f t="shared" si="9"/>
        <v>DC21 - Ugu District Municipality</v>
      </c>
      <c r="AF78">
        <v>1956</v>
      </c>
    </row>
    <row r="79" spans="29:32" x14ac:dyDescent="0.25">
      <c r="AC79" t="s">
        <v>192</v>
      </c>
      <c r="AD79" t="s">
        <v>193</v>
      </c>
      <c r="AE79" t="str">
        <f t="shared" si="9"/>
        <v>KZN221 -  uMshwathi</v>
      </c>
      <c r="AF79">
        <v>2065</v>
      </c>
    </row>
    <row r="80" spans="29:32" x14ac:dyDescent="0.25">
      <c r="AC80" t="s">
        <v>194</v>
      </c>
      <c r="AD80" t="s">
        <v>195</v>
      </c>
      <c r="AE80" t="str">
        <f t="shared" si="9"/>
        <v>KZN222 -  uMngeni</v>
      </c>
      <c r="AF80">
        <v>1000</v>
      </c>
    </row>
    <row r="81" spans="29:32" x14ac:dyDescent="0.25">
      <c r="AC81" t="s">
        <v>196</v>
      </c>
      <c r="AD81" t="s">
        <v>197</v>
      </c>
      <c r="AE81" t="str">
        <f t="shared" si="9"/>
        <v>KZN223 -  Mpofana</v>
      </c>
      <c r="AF81">
        <v>1000</v>
      </c>
    </row>
    <row r="82" spans="29:32" x14ac:dyDescent="0.25">
      <c r="AC82" t="s">
        <v>198</v>
      </c>
      <c r="AD82" t="s">
        <v>199</v>
      </c>
      <c r="AE82" t="str">
        <f t="shared" si="9"/>
        <v>KZN224 -  iMpendle</v>
      </c>
      <c r="AF82">
        <v>1460</v>
      </c>
    </row>
    <row r="83" spans="29:32" x14ac:dyDescent="0.25">
      <c r="AC83" t="s">
        <v>200</v>
      </c>
      <c r="AD83" t="s">
        <v>201</v>
      </c>
      <c r="AE83" t="str">
        <f t="shared" si="9"/>
        <v>KZN225 -  Msunduzi</v>
      </c>
      <c r="AF83">
        <v>8022</v>
      </c>
    </row>
    <row r="84" spans="29:32" x14ac:dyDescent="0.25">
      <c r="AC84" t="s">
        <v>202</v>
      </c>
      <c r="AD84" t="s">
        <v>203</v>
      </c>
      <c r="AE84" t="str">
        <f t="shared" si="9"/>
        <v>KZN226 -  Mkhambathini</v>
      </c>
      <c r="AF84">
        <v>1089</v>
      </c>
    </row>
    <row r="85" spans="29:32" x14ac:dyDescent="0.25">
      <c r="AC85" t="s">
        <v>204</v>
      </c>
      <c r="AD85" t="s">
        <v>205</v>
      </c>
      <c r="AE85" t="str">
        <f t="shared" si="9"/>
        <v>KZN227 -  Richmond</v>
      </c>
      <c r="AF85">
        <v>1443</v>
      </c>
    </row>
    <row r="86" spans="29:32" x14ac:dyDescent="0.25">
      <c r="AC86" t="s">
        <v>206</v>
      </c>
      <c r="AD86" t="s">
        <v>207</v>
      </c>
      <c r="AE86" t="str">
        <f t="shared" si="9"/>
        <v>DC22 -  uMgungundlovu District Municipality</v>
      </c>
      <c r="AF86">
        <v>1428</v>
      </c>
    </row>
    <row r="87" spans="29:32" x14ac:dyDescent="0.25">
      <c r="AC87" t="s">
        <v>208</v>
      </c>
      <c r="AD87" t="s">
        <v>209</v>
      </c>
      <c r="AE87" t="str">
        <f t="shared" si="9"/>
        <v>KZN235 -  Okhahlamba</v>
      </c>
      <c r="AF87">
        <v>3911</v>
      </c>
    </row>
    <row r="88" spans="29:32" x14ac:dyDescent="0.25">
      <c r="AC88" t="s">
        <v>210</v>
      </c>
      <c r="AD88" t="s">
        <v>211</v>
      </c>
      <c r="AE88" t="str">
        <f t="shared" si="9"/>
        <v xml:space="preserve">KZN237 -  iNkosi Langalibalele </v>
      </c>
      <c r="AF88">
        <v>5133</v>
      </c>
    </row>
    <row r="89" spans="29:32" x14ac:dyDescent="0.25">
      <c r="AC89" t="s">
        <v>212</v>
      </c>
      <c r="AD89" t="s">
        <v>213</v>
      </c>
      <c r="AE89" t="str">
        <f t="shared" si="9"/>
        <v>KZN238 -  Alfred Duma</v>
      </c>
      <c r="AF89">
        <v>3347</v>
      </c>
    </row>
    <row r="90" spans="29:32" x14ac:dyDescent="0.25">
      <c r="AC90" t="s">
        <v>214</v>
      </c>
      <c r="AD90" t="s">
        <v>215</v>
      </c>
      <c r="AE90" t="str">
        <f t="shared" si="9"/>
        <v>DC23 -  uThukela District Municipality</v>
      </c>
      <c r="AF90">
        <v>3724</v>
      </c>
    </row>
    <row r="91" spans="29:32" x14ac:dyDescent="0.25">
      <c r="AC91" t="s">
        <v>216</v>
      </c>
      <c r="AD91" t="s">
        <v>217</v>
      </c>
      <c r="AE91" t="str">
        <f t="shared" si="9"/>
        <v>KZN241 -  eNdumeni</v>
      </c>
      <c r="AF91">
        <v>1218</v>
      </c>
    </row>
    <row r="92" spans="29:32" x14ac:dyDescent="0.25">
      <c r="AC92" t="s">
        <v>218</v>
      </c>
      <c r="AD92" t="s">
        <v>219</v>
      </c>
      <c r="AE92" t="str">
        <f t="shared" si="9"/>
        <v>KZN242 -  Nquthu</v>
      </c>
      <c r="AF92">
        <v>1003</v>
      </c>
    </row>
    <row r="93" spans="29:32" x14ac:dyDescent="0.25">
      <c r="AC93" t="s">
        <v>220</v>
      </c>
      <c r="AD93" t="s">
        <v>221</v>
      </c>
      <c r="AE93" t="str">
        <f t="shared" si="9"/>
        <v>KZN244 -  uMsinga</v>
      </c>
      <c r="AF93">
        <v>4775</v>
      </c>
    </row>
    <row r="94" spans="29:32" x14ac:dyDescent="0.25">
      <c r="AC94" t="s">
        <v>222</v>
      </c>
      <c r="AD94" t="s">
        <v>223</v>
      </c>
      <c r="AE94" t="str">
        <f t="shared" si="9"/>
        <v>KZN245 -  uMvoti</v>
      </c>
      <c r="AF94">
        <v>1007</v>
      </c>
    </row>
    <row r="95" spans="29:32" x14ac:dyDescent="0.25">
      <c r="AC95" t="s">
        <v>224</v>
      </c>
      <c r="AD95" t="s">
        <v>225</v>
      </c>
      <c r="AE95" t="str">
        <f t="shared" si="9"/>
        <v>DC24 -  uMzinyathi District Municipality</v>
      </c>
      <c r="AF95">
        <v>2444</v>
      </c>
    </row>
    <row r="96" spans="29:32" x14ac:dyDescent="0.25">
      <c r="AC96" t="s">
        <v>226</v>
      </c>
      <c r="AD96" t="s">
        <v>227</v>
      </c>
      <c r="AE96" t="str">
        <f t="shared" si="9"/>
        <v>KZN252 -  Newcastle</v>
      </c>
      <c r="AF96">
        <v>4166</v>
      </c>
    </row>
    <row r="97" spans="29:32" x14ac:dyDescent="0.25">
      <c r="AC97" t="s">
        <v>228</v>
      </c>
      <c r="AD97" t="s">
        <v>229</v>
      </c>
      <c r="AE97" t="str">
        <f t="shared" si="9"/>
        <v>KZN253 -  eMadlangeni</v>
      </c>
      <c r="AF97">
        <v>1000</v>
      </c>
    </row>
    <row r="98" spans="29:32" x14ac:dyDescent="0.25">
      <c r="AC98" t="s">
        <v>230</v>
      </c>
      <c r="AD98" t="s">
        <v>231</v>
      </c>
      <c r="AE98" t="str">
        <f t="shared" si="9"/>
        <v>KZN254 -  Dannhauser</v>
      </c>
      <c r="AF98">
        <v>1000</v>
      </c>
    </row>
    <row r="99" spans="29:32" x14ac:dyDescent="0.25">
      <c r="AC99" t="s">
        <v>232</v>
      </c>
      <c r="AD99" t="s">
        <v>233</v>
      </c>
      <c r="AE99" t="str">
        <f t="shared" si="9"/>
        <v>DC25 -  Amajuba District Municipality</v>
      </c>
      <c r="AF99">
        <v>1789</v>
      </c>
    </row>
    <row r="100" spans="29:32" x14ac:dyDescent="0.25">
      <c r="AC100" t="s">
        <v>234</v>
      </c>
      <c r="AD100" t="s">
        <v>235</v>
      </c>
      <c r="AE100" t="str">
        <f t="shared" si="9"/>
        <v>KZN261 -  eDumbe</v>
      </c>
      <c r="AF100">
        <v>1389</v>
      </c>
    </row>
    <row r="101" spans="29:32" x14ac:dyDescent="0.25">
      <c r="AC101" t="s">
        <v>236</v>
      </c>
      <c r="AD101" t="s">
        <v>237</v>
      </c>
      <c r="AE101" t="str">
        <f t="shared" si="9"/>
        <v>KZN262 -  uPhongolo</v>
      </c>
      <c r="AF101">
        <v>4678</v>
      </c>
    </row>
    <row r="102" spans="29:32" x14ac:dyDescent="0.25">
      <c r="AC102" t="s">
        <v>238</v>
      </c>
      <c r="AD102" t="s">
        <v>239</v>
      </c>
      <c r="AE102" t="str">
        <f t="shared" si="9"/>
        <v>KZN263 -  AbaQulusi</v>
      </c>
      <c r="AF102">
        <v>1505</v>
      </c>
    </row>
    <row r="103" spans="29:32" x14ac:dyDescent="0.25">
      <c r="AC103" t="s">
        <v>240</v>
      </c>
      <c r="AD103" t="s">
        <v>241</v>
      </c>
      <c r="AE103" t="str">
        <f t="shared" si="9"/>
        <v>KZN265 -  Nongoma</v>
      </c>
      <c r="AF103">
        <v>1039</v>
      </c>
    </row>
    <row r="104" spans="29:32" x14ac:dyDescent="0.25">
      <c r="AC104" t="s">
        <v>242</v>
      </c>
      <c r="AD104" t="s">
        <v>243</v>
      </c>
      <c r="AE104" t="str">
        <f t="shared" si="9"/>
        <v>KZN266 -  Ulundi</v>
      </c>
      <c r="AF104">
        <v>2995</v>
      </c>
    </row>
    <row r="105" spans="29:32" x14ac:dyDescent="0.25">
      <c r="AC105" t="s">
        <v>244</v>
      </c>
      <c r="AD105" t="s">
        <v>245</v>
      </c>
      <c r="AE105" t="str">
        <f t="shared" si="9"/>
        <v>DC26 -  Zululand District Municipality</v>
      </c>
      <c r="AF105">
        <v>5760</v>
      </c>
    </row>
    <row r="106" spans="29:32" x14ac:dyDescent="0.25">
      <c r="AC106" t="s">
        <v>246</v>
      </c>
      <c r="AD106" t="s">
        <v>247</v>
      </c>
      <c r="AE106" t="str">
        <f t="shared" si="9"/>
        <v>KZN271 -  uMhlabuyalingana</v>
      </c>
      <c r="AF106">
        <v>4165</v>
      </c>
    </row>
    <row r="107" spans="29:32" x14ac:dyDescent="0.25">
      <c r="AC107" t="s">
        <v>248</v>
      </c>
      <c r="AD107" t="s">
        <v>249</v>
      </c>
      <c r="AE107" t="str">
        <f t="shared" si="9"/>
        <v>KZN272 -  Jozini</v>
      </c>
      <c r="AF107">
        <v>3156</v>
      </c>
    </row>
    <row r="108" spans="29:32" x14ac:dyDescent="0.25">
      <c r="AC108" t="s">
        <v>250</v>
      </c>
      <c r="AD108" t="s">
        <v>251</v>
      </c>
      <c r="AE108" t="str">
        <f t="shared" si="9"/>
        <v>KZN275 -  Mtubatuba</v>
      </c>
      <c r="AF108">
        <v>1558</v>
      </c>
    </row>
    <row r="109" spans="29:32" x14ac:dyDescent="0.25">
      <c r="AC109" t="s">
        <v>252</v>
      </c>
      <c r="AD109" t="s">
        <v>253</v>
      </c>
      <c r="AE109" t="str">
        <f t="shared" si="9"/>
        <v>KZN276 -  Big Five Hlabisa</v>
      </c>
      <c r="AF109">
        <v>2051</v>
      </c>
    </row>
    <row r="110" spans="29:32" x14ac:dyDescent="0.25">
      <c r="AC110" t="s">
        <v>254</v>
      </c>
      <c r="AD110" t="s">
        <v>255</v>
      </c>
      <c r="AE110" t="str">
        <f t="shared" si="9"/>
        <v>DC27 -  uMkhanyakude District Municipality</v>
      </c>
      <c r="AF110">
        <v>1008</v>
      </c>
    </row>
    <row r="111" spans="29:32" x14ac:dyDescent="0.25">
      <c r="AC111" t="s">
        <v>256</v>
      </c>
      <c r="AD111" t="s">
        <v>257</v>
      </c>
      <c r="AE111" t="str">
        <f t="shared" si="9"/>
        <v>KZN281 -  uMfolozi</v>
      </c>
      <c r="AF111">
        <v>1418</v>
      </c>
    </row>
    <row r="112" spans="29:32" x14ac:dyDescent="0.25">
      <c r="AC112" t="s">
        <v>258</v>
      </c>
      <c r="AD112" t="s">
        <v>259</v>
      </c>
      <c r="AE112" t="str">
        <f t="shared" si="9"/>
        <v>KZN282 -  uMhlathuze</v>
      </c>
      <c r="AF112">
        <v>4143</v>
      </c>
    </row>
    <row r="113" spans="29:32" x14ac:dyDescent="0.25">
      <c r="AC113" t="s">
        <v>260</v>
      </c>
      <c r="AD113" t="s">
        <v>261</v>
      </c>
      <c r="AE113" t="str">
        <f t="shared" si="9"/>
        <v>KZN284 -  uMlalazi</v>
      </c>
      <c r="AF113">
        <v>2985</v>
      </c>
    </row>
    <row r="114" spans="29:32" x14ac:dyDescent="0.25">
      <c r="AC114" t="s">
        <v>262</v>
      </c>
      <c r="AD114" t="s">
        <v>263</v>
      </c>
      <c r="AE114" t="str">
        <f t="shared" si="9"/>
        <v>KZN285 -  Mthonjaneni</v>
      </c>
      <c r="AF114">
        <v>2222</v>
      </c>
    </row>
    <row r="115" spans="29:32" x14ac:dyDescent="0.25">
      <c r="AC115" t="s">
        <v>264</v>
      </c>
      <c r="AD115" t="s">
        <v>265</v>
      </c>
      <c r="AE115" t="str">
        <f t="shared" si="9"/>
        <v>KZN286 -  Nkandla</v>
      </c>
      <c r="AF115">
        <v>3210</v>
      </c>
    </row>
    <row r="116" spans="29:32" x14ac:dyDescent="0.25">
      <c r="AC116" t="s">
        <v>266</v>
      </c>
      <c r="AD116" t="s">
        <v>267</v>
      </c>
      <c r="AE116" t="str">
        <f t="shared" si="9"/>
        <v>DC28 -  King Cetshwayo District Municipality</v>
      </c>
      <c r="AF116">
        <v>5032</v>
      </c>
    </row>
    <row r="117" spans="29:32" x14ac:dyDescent="0.25">
      <c r="AC117" t="s">
        <v>268</v>
      </c>
      <c r="AD117" t="s">
        <v>269</v>
      </c>
      <c r="AE117" t="str">
        <f t="shared" si="9"/>
        <v>KZN291 -  Mandeni</v>
      </c>
      <c r="AF117">
        <v>2285</v>
      </c>
    </row>
    <row r="118" spans="29:32" x14ac:dyDescent="0.25">
      <c r="AC118" t="s">
        <v>270</v>
      </c>
      <c r="AD118" t="s">
        <v>271</v>
      </c>
      <c r="AE118" t="str">
        <f t="shared" si="9"/>
        <v>KZN292 -  KwaDukuza</v>
      </c>
      <c r="AF118">
        <v>1565</v>
      </c>
    </row>
    <row r="119" spans="29:32" x14ac:dyDescent="0.25">
      <c r="AC119" t="s">
        <v>272</v>
      </c>
      <c r="AD119" t="s">
        <v>273</v>
      </c>
      <c r="AE119" t="str">
        <f t="shared" si="9"/>
        <v>KZN293 -  Ndwedwe</v>
      </c>
      <c r="AF119">
        <v>1768</v>
      </c>
    </row>
    <row r="120" spans="29:32" x14ac:dyDescent="0.25">
      <c r="AC120" t="s">
        <v>274</v>
      </c>
      <c r="AD120" t="s">
        <v>275</v>
      </c>
      <c r="AE120" t="str">
        <f t="shared" si="9"/>
        <v>KZN294 -  Maphumulo</v>
      </c>
      <c r="AF120">
        <v>1529</v>
      </c>
    </row>
    <row r="121" spans="29:32" x14ac:dyDescent="0.25">
      <c r="AC121" t="s">
        <v>276</v>
      </c>
      <c r="AD121" t="s">
        <v>277</v>
      </c>
      <c r="AE121" t="str">
        <f t="shared" si="9"/>
        <v>DC29 -  iLembe District Municipality</v>
      </c>
      <c r="AF121">
        <v>1000</v>
      </c>
    </row>
    <row r="122" spans="29:32" x14ac:dyDescent="0.25">
      <c r="AC122" t="s">
        <v>278</v>
      </c>
      <c r="AD122" t="s">
        <v>279</v>
      </c>
      <c r="AE122" t="str">
        <f t="shared" si="9"/>
        <v>KZN433 -  Greater Kokstad</v>
      </c>
      <c r="AF122">
        <v>1000</v>
      </c>
    </row>
    <row r="123" spans="29:32" x14ac:dyDescent="0.25">
      <c r="AC123" t="s">
        <v>280</v>
      </c>
      <c r="AD123" t="s">
        <v>281</v>
      </c>
      <c r="AE123" t="str">
        <f t="shared" si="9"/>
        <v>KZN434 -  uBuhlebezwe</v>
      </c>
      <c r="AF123">
        <v>1000</v>
      </c>
    </row>
    <row r="124" spans="29:32" x14ac:dyDescent="0.25">
      <c r="AC124" t="s">
        <v>282</v>
      </c>
      <c r="AD124" t="s">
        <v>283</v>
      </c>
      <c r="AE124" t="str">
        <f t="shared" si="9"/>
        <v>KZN435 -  uMzimkhulu</v>
      </c>
      <c r="AF124">
        <v>1923</v>
      </c>
    </row>
    <row r="125" spans="29:32" x14ac:dyDescent="0.25">
      <c r="AC125" t="s">
        <v>284</v>
      </c>
      <c r="AD125" t="s">
        <v>285</v>
      </c>
      <c r="AE125" t="str">
        <f t="shared" si="9"/>
        <v>KZN436 -  Dr Nkosazana Dlamini Zuma</v>
      </c>
      <c r="AF125">
        <v>1877</v>
      </c>
    </row>
    <row r="126" spans="29:32" x14ac:dyDescent="0.25">
      <c r="AC126" t="s">
        <v>286</v>
      </c>
      <c r="AD126" t="s">
        <v>287</v>
      </c>
      <c r="AE126" t="str">
        <f t="shared" si="9"/>
        <v>DC43 -  Harry Gwala District Municipality</v>
      </c>
      <c r="AF126">
        <v>1718</v>
      </c>
    </row>
    <row r="127" spans="29:32" x14ac:dyDescent="0.25">
      <c r="AC127" t="s">
        <v>288</v>
      </c>
      <c r="AD127" t="s">
        <v>289</v>
      </c>
      <c r="AE127" t="str">
        <f t="shared" si="9"/>
        <v>LIM331 -  Greater Giyani</v>
      </c>
      <c r="AF127">
        <v>4364</v>
      </c>
    </row>
    <row r="128" spans="29:32" x14ac:dyDescent="0.25">
      <c r="AC128" t="s">
        <v>290</v>
      </c>
      <c r="AD128" t="s">
        <v>291</v>
      </c>
      <c r="AE128" t="str">
        <f t="shared" si="9"/>
        <v>LIM332 -  Greater Letaba</v>
      </c>
      <c r="AF128">
        <v>2384</v>
      </c>
    </row>
    <row r="129" spans="29:32" x14ac:dyDescent="0.25">
      <c r="AC129" t="s">
        <v>292</v>
      </c>
      <c r="AD129" t="s">
        <v>293</v>
      </c>
      <c r="AE129" t="str">
        <f t="shared" si="9"/>
        <v>LIM333 -  Greater Tzaneen</v>
      </c>
      <c r="AF129">
        <v>4918</v>
      </c>
    </row>
    <row r="130" spans="29:32" x14ac:dyDescent="0.25">
      <c r="AC130" t="s">
        <v>294</v>
      </c>
      <c r="AD130" t="s">
        <v>295</v>
      </c>
      <c r="AE130" t="str">
        <f t="shared" si="9"/>
        <v>LIM334 -  Ba-Phalaborwa</v>
      </c>
      <c r="AF130">
        <v>1000</v>
      </c>
    </row>
    <row r="131" spans="29:32" x14ac:dyDescent="0.25">
      <c r="AC131" t="s">
        <v>296</v>
      </c>
      <c r="AD131" t="s">
        <v>297</v>
      </c>
      <c r="AE131" t="str">
        <f t="shared" ref="AE131:AE194" si="10">CONCATENATE(AC131," - ",AD131)</f>
        <v>LIM335 -  Maruleng</v>
      </c>
      <c r="AF131">
        <v>1124</v>
      </c>
    </row>
    <row r="132" spans="29:32" x14ac:dyDescent="0.25">
      <c r="AC132" t="s">
        <v>298</v>
      </c>
      <c r="AD132" t="s">
        <v>299</v>
      </c>
      <c r="AE132" t="str">
        <f t="shared" si="10"/>
        <v>DC33 -  Mopani District Municipality</v>
      </c>
      <c r="AF132">
        <v>1725</v>
      </c>
    </row>
    <row r="133" spans="29:32" x14ac:dyDescent="0.25">
      <c r="AC133" t="s">
        <v>300</v>
      </c>
      <c r="AD133" t="s">
        <v>300</v>
      </c>
      <c r="AE133" t="str">
        <f t="shared" si="10"/>
        <v>LIM341 - LIM341</v>
      </c>
      <c r="AF133">
        <v>1013</v>
      </c>
    </row>
    <row r="134" spans="29:32" x14ac:dyDescent="0.25">
      <c r="AC134" t="s">
        <v>301</v>
      </c>
      <c r="AD134" t="s">
        <v>301</v>
      </c>
      <c r="AE134" t="str">
        <f t="shared" si="10"/>
        <v>LIM343 - LIM343</v>
      </c>
      <c r="AF134">
        <v>2543</v>
      </c>
    </row>
    <row r="135" spans="29:32" x14ac:dyDescent="0.25">
      <c r="AC135" t="s">
        <v>302</v>
      </c>
      <c r="AD135" t="s">
        <v>303</v>
      </c>
      <c r="AE135" t="str">
        <f t="shared" si="10"/>
        <v>LIM344 - Makhado</v>
      </c>
      <c r="AF135">
        <v>2048</v>
      </c>
    </row>
    <row r="136" spans="29:32" x14ac:dyDescent="0.25">
      <c r="AC136" t="s">
        <v>304</v>
      </c>
      <c r="AD136" t="s">
        <v>305</v>
      </c>
      <c r="AE136" t="str">
        <f t="shared" si="10"/>
        <v>LIM345 - LIM 345</v>
      </c>
      <c r="AF136">
        <v>1000</v>
      </c>
    </row>
    <row r="137" spans="29:32" x14ac:dyDescent="0.25">
      <c r="AC137" t="s">
        <v>306</v>
      </c>
      <c r="AD137" t="s">
        <v>307</v>
      </c>
      <c r="AE137" t="str">
        <f t="shared" si="10"/>
        <v>DC34 - Vhembe District Municipality</v>
      </c>
      <c r="AF137">
        <v>1316</v>
      </c>
    </row>
    <row r="138" spans="29:32" x14ac:dyDescent="0.25">
      <c r="AC138" t="s">
        <v>308</v>
      </c>
      <c r="AD138" t="s">
        <v>309</v>
      </c>
      <c r="AE138" t="str">
        <f t="shared" si="10"/>
        <v xml:space="preserve">LIM351 - Blouberg </v>
      </c>
      <c r="AF138">
        <v>1562</v>
      </c>
    </row>
    <row r="139" spans="29:32" x14ac:dyDescent="0.25">
      <c r="AC139" t="s">
        <v>310</v>
      </c>
      <c r="AD139" t="s">
        <v>311</v>
      </c>
      <c r="AE139" t="str">
        <f t="shared" si="10"/>
        <v>LIM353 - Molemole</v>
      </c>
      <c r="AF139">
        <v>1000</v>
      </c>
    </row>
    <row r="140" spans="29:32" x14ac:dyDescent="0.25">
      <c r="AC140" t="s">
        <v>312</v>
      </c>
      <c r="AD140" t="s">
        <v>313</v>
      </c>
      <c r="AE140" t="str">
        <f t="shared" si="10"/>
        <v xml:space="preserve">LIM354 - Polokwane </v>
      </c>
      <c r="AF140">
        <v>4978</v>
      </c>
    </row>
    <row r="141" spans="29:32" x14ac:dyDescent="0.25">
      <c r="AC141" t="s">
        <v>314</v>
      </c>
      <c r="AD141" t="s">
        <v>315</v>
      </c>
      <c r="AE141" t="str">
        <f t="shared" si="10"/>
        <v>LIM355 - Lepele-Nkumpi</v>
      </c>
      <c r="AF141">
        <v>1160</v>
      </c>
    </row>
    <row r="142" spans="29:32" x14ac:dyDescent="0.25">
      <c r="AC142" t="s">
        <v>316</v>
      </c>
      <c r="AD142" t="s">
        <v>317</v>
      </c>
      <c r="AE142" t="str">
        <f t="shared" si="10"/>
        <v>DC35 - Capricorn District Municipality</v>
      </c>
      <c r="AF142">
        <v>5080</v>
      </c>
    </row>
    <row r="143" spans="29:32" x14ac:dyDescent="0.25">
      <c r="AC143" t="s">
        <v>318</v>
      </c>
      <c r="AD143" t="s">
        <v>319</v>
      </c>
      <c r="AE143" t="str">
        <f t="shared" si="10"/>
        <v>LIM361 -  Thabazimbi</v>
      </c>
      <c r="AF143">
        <v>1008</v>
      </c>
    </row>
    <row r="144" spans="29:32" x14ac:dyDescent="0.25">
      <c r="AC144" t="s">
        <v>320</v>
      </c>
      <c r="AD144" t="s">
        <v>321</v>
      </c>
      <c r="AE144" t="str">
        <f t="shared" si="10"/>
        <v>LIM362 -  Lephalale</v>
      </c>
      <c r="AF144">
        <v>1215</v>
      </c>
    </row>
    <row r="145" spans="29:32" x14ac:dyDescent="0.25">
      <c r="AC145" t="s">
        <v>322</v>
      </c>
      <c r="AD145" t="s">
        <v>323</v>
      </c>
      <c r="AE145" t="str">
        <f t="shared" si="10"/>
        <v>LIM366 -  Bela-Bela</v>
      </c>
      <c r="AF145">
        <v>1000</v>
      </c>
    </row>
    <row r="146" spans="29:32" x14ac:dyDescent="0.25">
      <c r="AC146" t="s">
        <v>324</v>
      </c>
      <c r="AD146" t="s">
        <v>325</v>
      </c>
      <c r="AE146" t="str">
        <f t="shared" si="10"/>
        <v>LIM367 -  Mogalakwena</v>
      </c>
      <c r="AF146">
        <v>1093</v>
      </c>
    </row>
    <row r="147" spans="29:32" x14ac:dyDescent="0.25">
      <c r="AC147" t="s">
        <v>326</v>
      </c>
      <c r="AD147" t="s">
        <v>327</v>
      </c>
      <c r="AE147" t="str">
        <f t="shared" si="10"/>
        <v>LIM368 -  LIM 368</v>
      </c>
      <c r="AF147">
        <v>1160</v>
      </c>
    </row>
    <row r="148" spans="29:32" x14ac:dyDescent="0.25">
      <c r="AC148" t="s">
        <v>328</v>
      </c>
      <c r="AD148" t="s">
        <v>329</v>
      </c>
      <c r="AE148" t="str">
        <f t="shared" si="10"/>
        <v>DC36 -  Waterberg District Municipality</v>
      </c>
      <c r="AF148">
        <v>1000</v>
      </c>
    </row>
    <row r="149" spans="29:32" x14ac:dyDescent="0.25">
      <c r="AC149" t="s">
        <v>330</v>
      </c>
      <c r="AD149" t="s">
        <v>331</v>
      </c>
      <c r="AE149" t="str">
        <f t="shared" si="10"/>
        <v>LIM471 -  Ephraim Mogale</v>
      </c>
      <c r="AF149">
        <v>1447</v>
      </c>
    </row>
    <row r="150" spans="29:32" x14ac:dyDescent="0.25">
      <c r="AC150" t="s">
        <v>332</v>
      </c>
      <c r="AD150" t="s">
        <v>333</v>
      </c>
      <c r="AE150" t="str">
        <f t="shared" si="10"/>
        <v>LIM472 -  Elias Motsoaledi</v>
      </c>
      <c r="AF150">
        <v>1444</v>
      </c>
    </row>
    <row r="151" spans="29:32" x14ac:dyDescent="0.25">
      <c r="AC151" t="s">
        <v>334</v>
      </c>
      <c r="AD151" t="s">
        <v>335</v>
      </c>
      <c r="AE151" t="str">
        <f t="shared" si="10"/>
        <v>LIM473 -  Makhuduthamaga</v>
      </c>
      <c r="AF151">
        <v>1158</v>
      </c>
    </row>
    <row r="152" spans="29:32" x14ac:dyDescent="0.25">
      <c r="AC152" t="s">
        <v>336</v>
      </c>
      <c r="AD152" t="s">
        <v>337</v>
      </c>
      <c r="AE152" t="str">
        <f t="shared" si="10"/>
        <v>LIM476 -  LIM 476</v>
      </c>
      <c r="AF152">
        <v>1279</v>
      </c>
    </row>
    <row r="153" spans="29:32" x14ac:dyDescent="0.25">
      <c r="AC153" t="s">
        <v>338</v>
      </c>
      <c r="AD153" t="s">
        <v>339</v>
      </c>
      <c r="AE153" t="str">
        <f t="shared" si="10"/>
        <v>DC47 -  Sekhukhune District Municipality</v>
      </c>
      <c r="AF153">
        <v>1085</v>
      </c>
    </row>
    <row r="154" spans="29:32" x14ac:dyDescent="0.25">
      <c r="AC154" t="s">
        <v>340</v>
      </c>
      <c r="AD154" t="s">
        <v>341</v>
      </c>
      <c r="AE154" t="str">
        <f t="shared" si="10"/>
        <v>MP301 - Chief Albert Luthuli</v>
      </c>
      <c r="AF154">
        <v>1477</v>
      </c>
    </row>
    <row r="155" spans="29:32" x14ac:dyDescent="0.25">
      <c r="AC155" t="s">
        <v>342</v>
      </c>
      <c r="AD155" t="s">
        <v>343</v>
      </c>
      <c r="AE155" t="str">
        <f t="shared" si="10"/>
        <v>MP302 - Msukaligwa</v>
      </c>
      <c r="AF155">
        <v>1458</v>
      </c>
    </row>
    <row r="156" spans="29:32" x14ac:dyDescent="0.25">
      <c r="AC156" t="s">
        <v>344</v>
      </c>
      <c r="AD156" t="s">
        <v>345</v>
      </c>
      <c r="AE156" t="str">
        <f t="shared" si="10"/>
        <v>MP303 - Mkhondo</v>
      </c>
      <c r="AF156">
        <v>3350</v>
      </c>
    </row>
    <row r="157" spans="29:32" x14ac:dyDescent="0.25">
      <c r="AC157" t="s">
        <v>346</v>
      </c>
      <c r="AD157" t="s">
        <v>347</v>
      </c>
      <c r="AE157" t="str">
        <f t="shared" si="10"/>
        <v>MP304 -  Dr Pixley ka Isaka Seme</v>
      </c>
      <c r="AF157">
        <v>1759</v>
      </c>
    </row>
    <row r="158" spans="29:32" x14ac:dyDescent="0.25">
      <c r="AC158" t="s">
        <v>348</v>
      </c>
      <c r="AD158" t="s">
        <v>349</v>
      </c>
      <c r="AE158" t="str">
        <f t="shared" si="10"/>
        <v>MP305 - Lekwa</v>
      </c>
      <c r="AF158">
        <v>1013</v>
      </c>
    </row>
    <row r="159" spans="29:32" x14ac:dyDescent="0.25">
      <c r="AC159" t="s">
        <v>350</v>
      </c>
      <c r="AD159" t="s">
        <v>351</v>
      </c>
      <c r="AE159" t="str">
        <f t="shared" si="10"/>
        <v>MP306 - Dipaleseng</v>
      </c>
      <c r="AF159">
        <v>1706</v>
      </c>
    </row>
    <row r="160" spans="29:32" x14ac:dyDescent="0.25">
      <c r="AC160" t="s">
        <v>352</v>
      </c>
      <c r="AD160" t="s">
        <v>353</v>
      </c>
      <c r="AE160" t="str">
        <f t="shared" si="10"/>
        <v>MP307 - Govan Mbeki</v>
      </c>
      <c r="AF160">
        <v>4244</v>
      </c>
    </row>
    <row r="161" spans="29:32" x14ac:dyDescent="0.25">
      <c r="AC161" t="s">
        <v>354</v>
      </c>
      <c r="AD161" t="s">
        <v>355</v>
      </c>
      <c r="AE161" t="str">
        <f t="shared" si="10"/>
        <v>DC30 - Gert Sibande District Municipality</v>
      </c>
      <c r="AF161">
        <v>4459</v>
      </c>
    </row>
    <row r="162" spans="29:32" x14ac:dyDescent="0.25">
      <c r="AC162" t="s">
        <v>356</v>
      </c>
      <c r="AD162" t="s">
        <v>357</v>
      </c>
      <c r="AE162" t="str">
        <f t="shared" si="10"/>
        <v>MP311 - Victor Khanye</v>
      </c>
      <c r="AF162">
        <v>2275</v>
      </c>
    </row>
    <row r="163" spans="29:32" x14ac:dyDescent="0.25">
      <c r="AC163" t="s">
        <v>358</v>
      </c>
      <c r="AD163" t="s">
        <v>359</v>
      </c>
      <c r="AE163" t="str">
        <f t="shared" si="10"/>
        <v>MP312 - Emalahleni</v>
      </c>
      <c r="AF163">
        <v>1717</v>
      </c>
    </row>
    <row r="164" spans="29:32" x14ac:dyDescent="0.25">
      <c r="AC164" t="s">
        <v>360</v>
      </c>
      <c r="AD164" t="s">
        <v>361</v>
      </c>
      <c r="AE164" t="str">
        <f t="shared" si="10"/>
        <v>MP313 - Steve Tshwete</v>
      </c>
      <c r="AF164">
        <v>5270</v>
      </c>
    </row>
    <row r="165" spans="29:32" x14ac:dyDescent="0.25">
      <c r="AC165" t="s">
        <v>362</v>
      </c>
      <c r="AD165" t="s">
        <v>363</v>
      </c>
      <c r="AE165" t="str">
        <f t="shared" si="10"/>
        <v>MP314 - Emakhazeni</v>
      </c>
      <c r="AF165">
        <v>1290</v>
      </c>
    </row>
    <row r="166" spans="29:32" x14ac:dyDescent="0.25">
      <c r="AC166" t="s">
        <v>364</v>
      </c>
      <c r="AD166" t="s">
        <v>365</v>
      </c>
      <c r="AE166" t="str">
        <f t="shared" si="10"/>
        <v>MP315 - Thembisile Hani</v>
      </c>
      <c r="AF166">
        <v>2560</v>
      </c>
    </row>
    <row r="167" spans="29:32" x14ac:dyDescent="0.25">
      <c r="AC167" t="s">
        <v>366</v>
      </c>
      <c r="AD167" t="s">
        <v>367</v>
      </c>
      <c r="AE167" t="str">
        <f t="shared" si="10"/>
        <v>MP316 - Dr JS Moroka</v>
      </c>
      <c r="AF167">
        <v>3246</v>
      </c>
    </row>
    <row r="168" spans="29:32" x14ac:dyDescent="0.25">
      <c r="AC168" t="s">
        <v>368</v>
      </c>
      <c r="AD168" t="s">
        <v>369</v>
      </c>
      <c r="AE168" t="str">
        <f t="shared" si="10"/>
        <v>DC31 - Nkangala District Municipality</v>
      </c>
      <c r="AF168">
        <v>4182</v>
      </c>
    </row>
    <row r="169" spans="29:32" x14ac:dyDescent="0.25">
      <c r="AC169" t="s">
        <v>370</v>
      </c>
      <c r="AD169" t="s">
        <v>371</v>
      </c>
      <c r="AE169" t="str">
        <f t="shared" si="10"/>
        <v>MP321 - Thaba Chweu</v>
      </c>
      <c r="AF169">
        <v>1909</v>
      </c>
    </row>
    <row r="170" spans="29:32" x14ac:dyDescent="0.25">
      <c r="AC170" t="s">
        <v>372</v>
      </c>
      <c r="AD170" t="s">
        <v>373</v>
      </c>
      <c r="AE170" t="str">
        <f t="shared" si="10"/>
        <v>MP324 - Nkomazi</v>
      </c>
      <c r="AF170">
        <v>7174</v>
      </c>
    </row>
    <row r="171" spans="29:32" x14ac:dyDescent="0.25">
      <c r="AC171" t="s">
        <v>374</v>
      </c>
      <c r="AD171" t="s">
        <v>375</v>
      </c>
      <c r="AE171" t="str">
        <f t="shared" si="10"/>
        <v>MP325 - Bushbuckridge</v>
      </c>
      <c r="AF171">
        <v>9355</v>
      </c>
    </row>
    <row r="172" spans="29:32" x14ac:dyDescent="0.25">
      <c r="AC172" t="s">
        <v>376</v>
      </c>
      <c r="AD172" t="s">
        <v>377</v>
      </c>
      <c r="AE172" t="str">
        <f t="shared" si="10"/>
        <v>MP326 - City of Mbombela</v>
      </c>
      <c r="AF172">
        <v>6714</v>
      </c>
    </row>
    <row r="173" spans="29:32" x14ac:dyDescent="0.25">
      <c r="AC173" t="s">
        <v>378</v>
      </c>
      <c r="AD173" t="s">
        <v>379</v>
      </c>
      <c r="AE173" t="str">
        <f t="shared" si="10"/>
        <v>DC32 - Ehlanzeni District Municipality</v>
      </c>
      <c r="AF173">
        <v>4355</v>
      </c>
    </row>
    <row r="174" spans="29:32" x14ac:dyDescent="0.25">
      <c r="AC174" t="s">
        <v>380</v>
      </c>
      <c r="AD174" t="s">
        <v>381</v>
      </c>
      <c r="AE174" t="str">
        <f t="shared" si="10"/>
        <v>NC061 -  Richtersveld</v>
      </c>
      <c r="AF174">
        <v>1000</v>
      </c>
    </row>
    <row r="175" spans="29:32" x14ac:dyDescent="0.25">
      <c r="AC175" t="s">
        <v>382</v>
      </c>
      <c r="AD175" t="s">
        <v>383</v>
      </c>
      <c r="AE175" t="str">
        <f t="shared" si="10"/>
        <v>NC062 -  Nama Khoi</v>
      </c>
      <c r="AF175">
        <v>1000</v>
      </c>
    </row>
    <row r="176" spans="29:32" x14ac:dyDescent="0.25">
      <c r="AC176" t="s">
        <v>384</v>
      </c>
      <c r="AD176" t="s">
        <v>385</v>
      </c>
      <c r="AE176" t="str">
        <f t="shared" si="10"/>
        <v>NC064 -  Kamiesberg</v>
      </c>
      <c r="AF176">
        <v>1000</v>
      </c>
    </row>
    <row r="177" spans="29:32" x14ac:dyDescent="0.25">
      <c r="AC177" t="s">
        <v>386</v>
      </c>
      <c r="AD177" t="s">
        <v>387</v>
      </c>
      <c r="AE177" t="str">
        <f t="shared" si="10"/>
        <v>NC065 -  Hantam</v>
      </c>
      <c r="AF177">
        <v>1000</v>
      </c>
    </row>
    <row r="178" spans="29:32" x14ac:dyDescent="0.25">
      <c r="AC178" t="s">
        <v>388</v>
      </c>
      <c r="AD178" t="s">
        <v>389</v>
      </c>
      <c r="AE178" t="str">
        <f t="shared" si="10"/>
        <v>NC066 -  Karoo Hoogland</v>
      </c>
      <c r="AF178">
        <v>1000</v>
      </c>
    </row>
    <row r="179" spans="29:32" x14ac:dyDescent="0.25">
      <c r="AC179" t="s">
        <v>390</v>
      </c>
      <c r="AD179" t="s">
        <v>391</v>
      </c>
      <c r="AE179" t="str">
        <f t="shared" si="10"/>
        <v>NC067 -  Khâi-Ma</v>
      </c>
      <c r="AF179">
        <v>1000</v>
      </c>
    </row>
    <row r="180" spans="29:32" x14ac:dyDescent="0.25">
      <c r="AC180" t="s">
        <v>392</v>
      </c>
      <c r="AD180" t="s">
        <v>393</v>
      </c>
      <c r="AE180" t="str">
        <f t="shared" si="10"/>
        <v>DC6 -  Namakwa District Municipality</v>
      </c>
      <c r="AF180">
        <v>1000</v>
      </c>
    </row>
    <row r="181" spans="29:32" x14ac:dyDescent="0.25">
      <c r="AC181" t="s">
        <v>394</v>
      </c>
      <c r="AD181" t="s">
        <v>395</v>
      </c>
      <c r="AE181" t="str">
        <f t="shared" si="10"/>
        <v>NC071 -  Ubuntu</v>
      </c>
      <c r="AF181">
        <v>1000</v>
      </c>
    </row>
    <row r="182" spans="29:32" x14ac:dyDescent="0.25">
      <c r="AC182" t="s">
        <v>396</v>
      </c>
      <c r="AD182" t="s">
        <v>397</v>
      </c>
      <c r="AE182" t="str">
        <f t="shared" si="10"/>
        <v>NC072 -  Umsobomvu</v>
      </c>
      <c r="AF182">
        <v>1000</v>
      </c>
    </row>
    <row r="183" spans="29:32" x14ac:dyDescent="0.25">
      <c r="AC183" t="s">
        <v>398</v>
      </c>
      <c r="AD183" t="s">
        <v>399</v>
      </c>
      <c r="AE183" t="str">
        <f t="shared" si="10"/>
        <v>NC073 -  Emthanjeni</v>
      </c>
      <c r="AF183">
        <v>1086</v>
      </c>
    </row>
    <row r="184" spans="29:32" x14ac:dyDescent="0.25">
      <c r="AC184" t="s">
        <v>400</v>
      </c>
      <c r="AD184" t="s">
        <v>401</v>
      </c>
      <c r="AE184" t="str">
        <f t="shared" si="10"/>
        <v>NC074 -  Kareeberg</v>
      </c>
      <c r="AF184">
        <v>1000</v>
      </c>
    </row>
    <row r="185" spans="29:32" x14ac:dyDescent="0.25">
      <c r="AC185" t="s">
        <v>402</v>
      </c>
      <c r="AD185" t="s">
        <v>403</v>
      </c>
      <c r="AE185" t="str">
        <f t="shared" si="10"/>
        <v>NC075 -  Renosterberg</v>
      </c>
      <c r="AF185">
        <v>1000</v>
      </c>
    </row>
    <row r="186" spans="29:32" x14ac:dyDescent="0.25">
      <c r="AC186" t="s">
        <v>404</v>
      </c>
      <c r="AD186" t="s">
        <v>405</v>
      </c>
      <c r="AE186" t="str">
        <f t="shared" si="10"/>
        <v>NC076 -  Thembelihle</v>
      </c>
      <c r="AF186">
        <v>1000</v>
      </c>
    </row>
    <row r="187" spans="29:32" x14ac:dyDescent="0.25">
      <c r="AC187" t="s">
        <v>406</v>
      </c>
      <c r="AD187" t="s">
        <v>407</v>
      </c>
      <c r="AE187" t="str">
        <f t="shared" si="10"/>
        <v>NC077 -  Siyathemba</v>
      </c>
      <c r="AF187">
        <v>1000</v>
      </c>
    </row>
    <row r="188" spans="29:32" x14ac:dyDescent="0.25">
      <c r="AC188" t="s">
        <v>408</v>
      </c>
      <c r="AD188" t="s">
        <v>409</v>
      </c>
      <c r="AE188" t="str">
        <f t="shared" si="10"/>
        <v>NC078 -  Siyancuma</v>
      </c>
      <c r="AF188">
        <v>1000</v>
      </c>
    </row>
    <row r="189" spans="29:32" x14ac:dyDescent="0.25">
      <c r="AC189" t="s">
        <v>410</v>
      </c>
      <c r="AD189" t="s">
        <v>411</v>
      </c>
      <c r="AE189" t="str">
        <f t="shared" si="10"/>
        <v>DC7 -  Pixley Ka Seme District Municipality</v>
      </c>
      <c r="AF189">
        <v>1000</v>
      </c>
    </row>
    <row r="190" spans="29:32" x14ac:dyDescent="0.25">
      <c r="AC190" t="s">
        <v>412</v>
      </c>
      <c r="AD190" t="s">
        <v>413</v>
      </c>
      <c r="AE190" t="str">
        <f t="shared" si="10"/>
        <v>NC082 -  !Kai !Garib</v>
      </c>
      <c r="AF190">
        <v>1000</v>
      </c>
    </row>
    <row r="191" spans="29:32" x14ac:dyDescent="0.25">
      <c r="AC191" t="s">
        <v>414</v>
      </c>
      <c r="AD191" t="s">
        <v>415</v>
      </c>
      <c r="AE191" t="str">
        <f t="shared" si="10"/>
        <v>NC084 -  !Kheis</v>
      </c>
      <c r="AF191">
        <v>1000</v>
      </c>
    </row>
    <row r="192" spans="29:32" x14ac:dyDescent="0.25">
      <c r="AC192" t="s">
        <v>416</v>
      </c>
      <c r="AD192" t="s">
        <v>417</v>
      </c>
      <c r="AE192" t="str">
        <f t="shared" si="10"/>
        <v>NC085 -  Tsantsabane</v>
      </c>
      <c r="AF192">
        <v>1000</v>
      </c>
    </row>
    <row r="193" spans="29:32" x14ac:dyDescent="0.25">
      <c r="AC193" t="s">
        <v>418</v>
      </c>
      <c r="AD193" t="s">
        <v>419</v>
      </c>
      <c r="AE193" t="str">
        <f t="shared" si="10"/>
        <v>NC086 -  Kgatelopele</v>
      </c>
      <c r="AF193">
        <v>1000</v>
      </c>
    </row>
    <row r="194" spans="29:32" x14ac:dyDescent="0.25">
      <c r="AC194" t="s">
        <v>420</v>
      </c>
      <c r="AD194" t="s">
        <v>421</v>
      </c>
      <c r="AE194" t="str">
        <f t="shared" si="10"/>
        <v>NC087 -  Dawid Kruiper</v>
      </c>
      <c r="AF194">
        <v>1161</v>
      </c>
    </row>
    <row r="195" spans="29:32" x14ac:dyDescent="0.25">
      <c r="AC195" t="s">
        <v>422</v>
      </c>
      <c r="AD195" t="s">
        <v>423</v>
      </c>
      <c r="AE195" t="str">
        <f t="shared" ref="AE195:AE256" si="11">CONCATENATE(AC195," - ",AD195)</f>
        <v>DC8 - Z.F. Mgcawu District Municipality</v>
      </c>
      <c r="AF195">
        <v>1000</v>
      </c>
    </row>
    <row r="196" spans="29:32" x14ac:dyDescent="0.25">
      <c r="AC196" t="s">
        <v>424</v>
      </c>
      <c r="AD196" t="s">
        <v>425</v>
      </c>
      <c r="AE196" t="str">
        <f t="shared" si="11"/>
        <v>NC091 -  Sol Plaatjie</v>
      </c>
      <c r="AF196">
        <v>4762</v>
      </c>
    </row>
    <row r="197" spans="29:32" x14ac:dyDescent="0.25">
      <c r="AC197" t="s">
        <v>426</v>
      </c>
      <c r="AD197" t="s">
        <v>427</v>
      </c>
      <c r="AE197" t="str">
        <f t="shared" si="11"/>
        <v>NC092 -  Dikgatlong</v>
      </c>
      <c r="AF197">
        <v>1000</v>
      </c>
    </row>
    <row r="198" spans="29:32" x14ac:dyDescent="0.25">
      <c r="AC198" t="s">
        <v>428</v>
      </c>
      <c r="AD198" t="s">
        <v>429</v>
      </c>
      <c r="AE198" t="str">
        <f t="shared" si="11"/>
        <v>NC093 -  Magareng</v>
      </c>
      <c r="AF198">
        <v>1000</v>
      </c>
    </row>
    <row r="199" spans="29:32" x14ac:dyDescent="0.25">
      <c r="AC199" t="s">
        <v>430</v>
      </c>
      <c r="AD199" t="s">
        <v>431</v>
      </c>
      <c r="AE199" t="str">
        <f t="shared" si="11"/>
        <v>NC094 -  Phokwane</v>
      </c>
      <c r="AF199">
        <v>1000</v>
      </c>
    </row>
    <row r="200" spans="29:32" x14ac:dyDescent="0.25">
      <c r="AC200" t="s">
        <v>432</v>
      </c>
      <c r="AD200" t="s">
        <v>433</v>
      </c>
      <c r="AE200" t="str">
        <f t="shared" si="11"/>
        <v>DC9 -  Frances Baard District Municipality</v>
      </c>
      <c r="AF200">
        <v>1168</v>
      </c>
    </row>
    <row r="201" spans="29:32" x14ac:dyDescent="0.25">
      <c r="AC201" t="s">
        <v>434</v>
      </c>
      <c r="AD201" t="s">
        <v>435</v>
      </c>
      <c r="AE201" t="str">
        <f t="shared" si="11"/>
        <v>NC451 -  Joe Morolong</v>
      </c>
      <c r="AF201">
        <v>1000</v>
      </c>
    </row>
    <row r="202" spans="29:32" x14ac:dyDescent="0.25">
      <c r="AC202" t="s">
        <v>436</v>
      </c>
      <c r="AD202" t="s">
        <v>437</v>
      </c>
      <c r="AE202" t="str">
        <f t="shared" si="11"/>
        <v>NC452 -  Ga-Segonyana</v>
      </c>
      <c r="AF202">
        <v>1000</v>
      </c>
    </row>
    <row r="203" spans="29:32" x14ac:dyDescent="0.25">
      <c r="AC203" t="s">
        <v>438</v>
      </c>
      <c r="AD203" t="s">
        <v>439</v>
      </c>
      <c r="AE203" t="str">
        <f t="shared" si="11"/>
        <v>NC453 -  Gamagara</v>
      </c>
      <c r="AF203">
        <v>1158</v>
      </c>
    </row>
    <row r="204" spans="29:32" x14ac:dyDescent="0.25">
      <c r="AC204" t="s">
        <v>440</v>
      </c>
      <c r="AD204" t="s">
        <v>441</v>
      </c>
      <c r="AE204" t="str">
        <f t="shared" si="11"/>
        <v>DC45 -  John Taolo Gaetsewe District Municipality</v>
      </c>
      <c r="AF204">
        <v>1000</v>
      </c>
    </row>
    <row r="205" spans="29:32" x14ac:dyDescent="0.25">
      <c r="AC205" t="s">
        <v>442</v>
      </c>
      <c r="AD205" t="s">
        <v>443</v>
      </c>
      <c r="AE205" t="str">
        <f t="shared" si="11"/>
        <v>NW371 -  Moretele</v>
      </c>
      <c r="AF205">
        <v>1544</v>
      </c>
    </row>
    <row r="206" spans="29:32" x14ac:dyDescent="0.25">
      <c r="AC206" t="s">
        <v>444</v>
      </c>
      <c r="AD206" t="s">
        <v>445</v>
      </c>
      <c r="AE206" t="str">
        <f t="shared" si="11"/>
        <v>NW372 -  Madibeng</v>
      </c>
      <c r="AF206">
        <v>2591</v>
      </c>
    </row>
    <row r="207" spans="29:32" x14ac:dyDescent="0.25">
      <c r="AC207" t="s">
        <v>446</v>
      </c>
      <c r="AD207" t="s">
        <v>447</v>
      </c>
      <c r="AE207" t="str">
        <f t="shared" si="11"/>
        <v>NW373 -  Rustenburg</v>
      </c>
      <c r="AF207">
        <v>4249</v>
      </c>
    </row>
    <row r="208" spans="29:32" x14ac:dyDescent="0.25">
      <c r="AC208" t="s">
        <v>448</v>
      </c>
      <c r="AD208" t="s">
        <v>449</v>
      </c>
      <c r="AE208" t="str">
        <f t="shared" si="11"/>
        <v>NW374 -  Kgetlengrivier</v>
      </c>
      <c r="AF208">
        <v>1362</v>
      </c>
    </row>
    <row r="209" spans="29:32" x14ac:dyDescent="0.25">
      <c r="AC209" t="s">
        <v>450</v>
      </c>
      <c r="AD209" t="s">
        <v>451</v>
      </c>
      <c r="AE209" t="str">
        <f t="shared" si="11"/>
        <v>NW375 -  Moses Kotane</v>
      </c>
      <c r="AF209">
        <v>1000</v>
      </c>
    </row>
    <row r="210" spans="29:32" x14ac:dyDescent="0.25">
      <c r="AC210" t="s">
        <v>452</v>
      </c>
      <c r="AD210" t="s">
        <v>453</v>
      </c>
      <c r="AE210" t="str">
        <f t="shared" si="11"/>
        <v>DC37 -  Bojanala Platinum District Municipality</v>
      </c>
      <c r="AF210">
        <v>1747</v>
      </c>
    </row>
    <row r="211" spans="29:32" x14ac:dyDescent="0.25">
      <c r="AC211" t="s">
        <v>454</v>
      </c>
      <c r="AD211" t="s">
        <v>455</v>
      </c>
      <c r="AE211" t="str">
        <f t="shared" si="11"/>
        <v>NW381 -  Ratlou</v>
      </c>
      <c r="AF211">
        <v>1997</v>
      </c>
    </row>
    <row r="212" spans="29:32" x14ac:dyDescent="0.25">
      <c r="AC212" t="s">
        <v>456</v>
      </c>
      <c r="AD212" t="s">
        <v>457</v>
      </c>
      <c r="AE212" t="str">
        <f t="shared" si="11"/>
        <v>NW382 -  Tswaing</v>
      </c>
      <c r="AF212">
        <v>1182</v>
      </c>
    </row>
    <row r="213" spans="29:32" x14ac:dyDescent="0.25">
      <c r="AC213" t="s">
        <v>458</v>
      </c>
      <c r="AD213" t="s">
        <v>459</v>
      </c>
      <c r="AE213" t="str">
        <f t="shared" si="11"/>
        <v>NW383 -  Mafikeng</v>
      </c>
      <c r="AF213">
        <v>6444</v>
      </c>
    </row>
    <row r="214" spans="29:32" x14ac:dyDescent="0.25">
      <c r="AC214" t="s">
        <v>460</v>
      </c>
      <c r="AD214" t="s">
        <v>461</v>
      </c>
      <c r="AE214" t="str">
        <f t="shared" si="11"/>
        <v>NW384 -  Ditsobotla</v>
      </c>
      <c r="AF214">
        <v>1208</v>
      </c>
    </row>
    <row r="215" spans="29:32" x14ac:dyDescent="0.25">
      <c r="AC215" t="s">
        <v>462</v>
      </c>
      <c r="AD215" t="s">
        <v>463</v>
      </c>
      <c r="AE215" t="str">
        <f t="shared" si="11"/>
        <v>NW385 -  Ramotshere Moiloa</v>
      </c>
      <c r="AF215">
        <v>1091</v>
      </c>
    </row>
    <row r="216" spans="29:32" x14ac:dyDescent="0.25">
      <c r="AC216" t="s">
        <v>464</v>
      </c>
      <c r="AD216" t="s">
        <v>465</v>
      </c>
      <c r="AE216" t="str">
        <f t="shared" si="11"/>
        <v>DC38 -  Ngaka Modiri Molema District Municipality</v>
      </c>
      <c r="AF216">
        <v>1299</v>
      </c>
    </row>
    <row r="217" spans="29:32" x14ac:dyDescent="0.25">
      <c r="AC217" t="s">
        <v>466</v>
      </c>
      <c r="AD217" t="s">
        <v>467</v>
      </c>
      <c r="AE217" t="str">
        <f t="shared" si="11"/>
        <v>NW392 -  Naledi</v>
      </c>
      <c r="AF217">
        <v>2224</v>
      </c>
    </row>
    <row r="218" spans="29:32" x14ac:dyDescent="0.25">
      <c r="AC218" t="s">
        <v>468</v>
      </c>
      <c r="AD218" t="s">
        <v>469</v>
      </c>
      <c r="AE218" t="str">
        <f t="shared" si="11"/>
        <v>NW393 -  Mamusa</v>
      </c>
      <c r="AF218">
        <v>1245</v>
      </c>
    </row>
    <row r="219" spans="29:32" x14ac:dyDescent="0.25">
      <c r="AC219" t="s">
        <v>470</v>
      </c>
      <c r="AD219" t="s">
        <v>471</v>
      </c>
      <c r="AE219" t="str">
        <f t="shared" si="11"/>
        <v>NW394 -  Greater Taung</v>
      </c>
      <c r="AF219">
        <v>1309</v>
      </c>
    </row>
    <row r="220" spans="29:32" x14ac:dyDescent="0.25">
      <c r="AC220" t="s">
        <v>472</v>
      </c>
      <c r="AD220" t="s">
        <v>473</v>
      </c>
      <c r="AE220" t="str">
        <f t="shared" si="11"/>
        <v>NW396 -  Lekwa-Teemane</v>
      </c>
      <c r="AF220">
        <v>1188</v>
      </c>
    </row>
    <row r="221" spans="29:32" x14ac:dyDescent="0.25">
      <c r="AC221" t="s">
        <v>474</v>
      </c>
      <c r="AD221" t="s">
        <v>475</v>
      </c>
      <c r="AE221" t="str">
        <f t="shared" si="11"/>
        <v>NW397 - Kagisano-Molopo</v>
      </c>
      <c r="AF221">
        <v>3225</v>
      </c>
    </row>
    <row r="222" spans="29:32" x14ac:dyDescent="0.25">
      <c r="AC222" t="s">
        <v>476</v>
      </c>
      <c r="AD222" t="s">
        <v>477</v>
      </c>
      <c r="AE222" t="str">
        <f t="shared" si="11"/>
        <v>DC39 - Dr Ruth Segomotsi Mompati District Municipality</v>
      </c>
      <c r="AF222">
        <v>4842</v>
      </c>
    </row>
    <row r="223" spans="29:32" x14ac:dyDescent="0.25">
      <c r="AC223" t="s">
        <v>478</v>
      </c>
      <c r="AD223" t="s">
        <v>479</v>
      </c>
      <c r="AE223" t="str">
        <f t="shared" si="11"/>
        <v>NW403 -  City of Matlosana</v>
      </c>
      <c r="AF223">
        <v>2246</v>
      </c>
    </row>
    <row r="224" spans="29:32" x14ac:dyDescent="0.25">
      <c r="AC224" t="s">
        <v>480</v>
      </c>
      <c r="AD224" t="s">
        <v>481</v>
      </c>
      <c r="AE224" t="str">
        <f t="shared" si="11"/>
        <v>NW404 -  Maquassi Hills</v>
      </c>
      <c r="AF224">
        <v>1000</v>
      </c>
    </row>
    <row r="225" spans="29:32" x14ac:dyDescent="0.25">
      <c r="AC225" t="s">
        <v>482</v>
      </c>
      <c r="AD225" t="s">
        <v>483</v>
      </c>
      <c r="AE225" t="str">
        <f t="shared" si="11"/>
        <v>NW405 -  Ventersdorp/Tlokwe</v>
      </c>
      <c r="AF225">
        <v>3868</v>
      </c>
    </row>
    <row r="226" spans="29:32" x14ac:dyDescent="0.25">
      <c r="AC226" t="s">
        <v>484</v>
      </c>
      <c r="AD226" t="s">
        <v>485</v>
      </c>
      <c r="AE226" t="str">
        <f t="shared" si="11"/>
        <v>DC40 -  Dr Kenneth Kaunda District Municipality</v>
      </c>
      <c r="AF226">
        <v>1292</v>
      </c>
    </row>
    <row r="227" spans="29:32" x14ac:dyDescent="0.25">
      <c r="AC227" t="s">
        <v>486</v>
      </c>
      <c r="AD227" t="s">
        <v>487</v>
      </c>
      <c r="AE227" t="str">
        <f t="shared" si="11"/>
        <v>CPT - City of Cape Town</v>
      </c>
      <c r="AF227">
        <v>14183</v>
      </c>
    </row>
    <row r="228" spans="29:32" x14ac:dyDescent="0.25">
      <c r="AC228" t="s">
        <v>488</v>
      </c>
      <c r="AD228" t="s">
        <v>489</v>
      </c>
      <c r="AE228" t="str">
        <f t="shared" si="11"/>
        <v>WC011 -  Matzikama</v>
      </c>
      <c r="AF228">
        <v>1406</v>
      </c>
    </row>
    <row r="229" spans="29:32" x14ac:dyDescent="0.25">
      <c r="AC229" t="s">
        <v>490</v>
      </c>
      <c r="AD229" t="s">
        <v>491</v>
      </c>
      <c r="AE229" t="str">
        <f t="shared" si="11"/>
        <v>WC012 -  Cederberg</v>
      </c>
      <c r="AF229">
        <v>1807</v>
      </c>
    </row>
    <row r="230" spans="29:32" x14ac:dyDescent="0.25">
      <c r="AC230" t="s">
        <v>492</v>
      </c>
      <c r="AD230" t="s">
        <v>493</v>
      </c>
      <c r="AE230" t="str">
        <f t="shared" si="11"/>
        <v>WC013 -  Bergrivier</v>
      </c>
      <c r="AF230">
        <v>1601</v>
      </c>
    </row>
    <row r="231" spans="29:32" x14ac:dyDescent="0.25">
      <c r="AC231" t="s">
        <v>494</v>
      </c>
      <c r="AD231" t="s">
        <v>495</v>
      </c>
      <c r="AE231" t="str">
        <f t="shared" si="11"/>
        <v>WC014 -  Saldanha Bay</v>
      </c>
      <c r="AF231">
        <v>1500</v>
      </c>
    </row>
    <row r="232" spans="29:32" x14ac:dyDescent="0.25">
      <c r="AC232" t="s">
        <v>496</v>
      </c>
      <c r="AD232" t="s">
        <v>497</v>
      </c>
      <c r="AE232" t="str">
        <f t="shared" si="11"/>
        <v>WC015 -  Swartland</v>
      </c>
      <c r="AF232">
        <v>1404</v>
      </c>
    </row>
    <row r="233" spans="29:32" x14ac:dyDescent="0.25">
      <c r="AC233" t="s">
        <v>498</v>
      </c>
      <c r="AD233" t="s">
        <v>499</v>
      </c>
      <c r="AE233" t="str">
        <f t="shared" si="11"/>
        <v>DC1 -  West Coast District Municipality</v>
      </c>
      <c r="AF233">
        <v>1100</v>
      </c>
    </row>
    <row r="234" spans="29:32" x14ac:dyDescent="0.25">
      <c r="AC234" t="s">
        <v>500</v>
      </c>
      <c r="AD234" t="s">
        <v>501</v>
      </c>
      <c r="AE234" t="str">
        <f t="shared" si="11"/>
        <v>WC022 -  Witzenberg</v>
      </c>
      <c r="AF234">
        <v>1485</v>
      </c>
    </row>
    <row r="235" spans="29:32" x14ac:dyDescent="0.25">
      <c r="AC235" t="s">
        <v>502</v>
      </c>
      <c r="AD235" t="s">
        <v>503</v>
      </c>
      <c r="AE235" t="str">
        <f t="shared" si="11"/>
        <v>WC023 -  Drakenstein</v>
      </c>
      <c r="AF235">
        <v>2456</v>
      </c>
    </row>
    <row r="236" spans="29:32" x14ac:dyDescent="0.25">
      <c r="AC236" t="s">
        <v>504</v>
      </c>
      <c r="AD236" t="s">
        <v>505</v>
      </c>
      <c r="AE236" t="str">
        <f t="shared" si="11"/>
        <v>WC024 -  Stellenbosch</v>
      </c>
      <c r="AF236">
        <v>4820</v>
      </c>
    </row>
    <row r="237" spans="29:32" x14ac:dyDescent="0.25">
      <c r="AC237" t="s">
        <v>506</v>
      </c>
      <c r="AD237" t="s">
        <v>507</v>
      </c>
      <c r="AE237" t="str">
        <f t="shared" si="11"/>
        <v>WC025 -  Breede Valley</v>
      </c>
      <c r="AF237">
        <v>2093</v>
      </c>
    </row>
    <row r="238" spans="29:32" x14ac:dyDescent="0.25">
      <c r="AC238" t="s">
        <v>508</v>
      </c>
      <c r="AD238" t="s">
        <v>509</v>
      </c>
      <c r="AE238" t="str">
        <f t="shared" si="11"/>
        <v>WC026 -  Langeberg</v>
      </c>
      <c r="AF238">
        <v>1866</v>
      </c>
    </row>
    <row r="239" spans="29:32" x14ac:dyDescent="0.25">
      <c r="AC239" t="s">
        <v>510</v>
      </c>
      <c r="AD239" t="s">
        <v>511</v>
      </c>
      <c r="AE239" t="str">
        <f t="shared" si="11"/>
        <v>DC2 -  Cape Winelands District Municipality</v>
      </c>
      <c r="AF239">
        <v>1000</v>
      </c>
    </row>
    <row r="240" spans="29:32" x14ac:dyDescent="0.25">
      <c r="AC240" t="s">
        <v>512</v>
      </c>
      <c r="AD240" t="s">
        <v>513</v>
      </c>
      <c r="AE240" t="str">
        <f t="shared" si="11"/>
        <v>WC031 -  Theewaterskloof</v>
      </c>
      <c r="AF240">
        <v>1621</v>
      </c>
    </row>
    <row r="241" spans="29:32" x14ac:dyDescent="0.25">
      <c r="AC241" t="s">
        <v>514</v>
      </c>
      <c r="AD241" t="s">
        <v>515</v>
      </c>
      <c r="AE241" t="str">
        <f t="shared" si="11"/>
        <v>WC032 -  Overstrand</v>
      </c>
      <c r="AF241">
        <v>2300</v>
      </c>
    </row>
    <row r="242" spans="29:32" x14ac:dyDescent="0.25">
      <c r="AC242" t="s">
        <v>516</v>
      </c>
      <c r="AD242" t="s">
        <v>517</v>
      </c>
      <c r="AE242" t="str">
        <f t="shared" si="11"/>
        <v>WC033 -  Cape Agulhas</v>
      </c>
      <c r="AF242">
        <v>1131</v>
      </c>
    </row>
    <row r="243" spans="29:32" x14ac:dyDescent="0.25">
      <c r="AC243" t="s">
        <v>518</v>
      </c>
      <c r="AD243" t="s">
        <v>519</v>
      </c>
      <c r="AE243" t="str">
        <f t="shared" si="11"/>
        <v>WC034 -  Swellendam</v>
      </c>
      <c r="AF243">
        <v>1291</v>
      </c>
    </row>
    <row r="244" spans="29:32" x14ac:dyDescent="0.25">
      <c r="AC244" t="s">
        <v>520</v>
      </c>
      <c r="AD244" t="s">
        <v>521</v>
      </c>
      <c r="AE244" t="str">
        <f t="shared" si="11"/>
        <v>DC3 -  Overberg District Municipality</v>
      </c>
      <c r="AF244">
        <v>1142</v>
      </c>
    </row>
    <row r="245" spans="29:32" x14ac:dyDescent="0.25">
      <c r="AC245" t="s">
        <v>522</v>
      </c>
      <c r="AD245" t="s">
        <v>523</v>
      </c>
      <c r="AE245" t="str">
        <f t="shared" si="11"/>
        <v>WC041 -  Kannaland</v>
      </c>
      <c r="AF245">
        <v>1000</v>
      </c>
    </row>
    <row r="246" spans="29:32" x14ac:dyDescent="0.25">
      <c r="AC246" t="s">
        <v>524</v>
      </c>
      <c r="AD246" t="s">
        <v>525</v>
      </c>
      <c r="AE246" t="str">
        <f t="shared" si="11"/>
        <v>WC042 -  Hessequa</v>
      </c>
      <c r="AF246">
        <v>1033</v>
      </c>
    </row>
    <row r="247" spans="29:32" x14ac:dyDescent="0.25">
      <c r="AC247" t="s">
        <v>526</v>
      </c>
      <c r="AD247" t="s">
        <v>527</v>
      </c>
      <c r="AE247" t="str">
        <f t="shared" si="11"/>
        <v>WC043 -  Mossel Bay</v>
      </c>
      <c r="AF247">
        <v>2291</v>
      </c>
    </row>
    <row r="248" spans="29:32" x14ac:dyDescent="0.25">
      <c r="AC248" t="s">
        <v>528</v>
      </c>
      <c r="AD248" t="s">
        <v>529</v>
      </c>
      <c r="AE248" t="str">
        <f t="shared" si="11"/>
        <v>WC044 -  George</v>
      </c>
      <c r="AF248">
        <v>4001</v>
      </c>
    </row>
    <row r="249" spans="29:32" x14ac:dyDescent="0.25">
      <c r="AC249" t="s">
        <v>530</v>
      </c>
      <c r="AD249" t="s">
        <v>531</v>
      </c>
      <c r="AE249" t="str">
        <f t="shared" si="11"/>
        <v>WC045 -  Oudtshoorn</v>
      </c>
      <c r="AF249">
        <v>2911</v>
      </c>
    </row>
    <row r="250" spans="29:32" x14ac:dyDescent="0.25">
      <c r="AC250" t="s">
        <v>532</v>
      </c>
      <c r="AD250" t="s">
        <v>533</v>
      </c>
      <c r="AE250" t="str">
        <f t="shared" si="11"/>
        <v>WC047 -  Bitou</v>
      </c>
      <c r="AF250">
        <v>2232</v>
      </c>
    </row>
    <row r="251" spans="29:32" x14ac:dyDescent="0.25">
      <c r="AC251" t="s">
        <v>534</v>
      </c>
      <c r="AD251" t="s">
        <v>535</v>
      </c>
      <c r="AE251" t="str">
        <f t="shared" si="11"/>
        <v>WC048 -  Knysna</v>
      </c>
      <c r="AF251">
        <v>1415</v>
      </c>
    </row>
    <row r="252" spans="29:32" x14ac:dyDescent="0.25">
      <c r="AC252" t="s">
        <v>536</v>
      </c>
      <c r="AD252" t="s">
        <v>537</v>
      </c>
      <c r="AE252" t="str">
        <f t="shared" si="11"/>
        <v>DC4 -  Eden District Municipality</v>
      </c>
      <c r="AF252">
        <v>1280</v>
      </c>
    </row>
    <row r="253" spans="29:32" x14ac:dyDescent="0.25">
      <c r="AC253" t="s">
        <v>538</v>
      </c>
      <c r="AD253" t="s">
        <v>539</v>
      </c>
      <c r="AE253" t="str">
        <f t="shared" si="11"/>
        <v>WC051 -  Laingsburg</v>
      </c>
      <c r="AF253">
        <v>1031</v>
      </c>
    </row>
    <row r="254" spans="29:32" x14ac:dyDescent="0.25">
      <c r="AC254" t="s">
        <v>540</v>
      </c>
      <c r="AD254" t="s">
        <v>541</v>
      </c>
      <c r="AE254" t="str">
        <f t="shared" si="11"/>
        <v>WC052 -  Prince Albert</v>
      </c>
      <c r="AF254">
        <v>1000</v>
      </c>
    </row>
    <row r="255" spans="29:32" x14ac:dyDescent="0.25">
      <c r="AC255" t="s">
        <v>542</v>
      </c>
      <c r="AD255" t="s">
        <v>543</v>
      </c>
      <c r="AE255" t="str">
        <f t="shared" si="11"/>
        <v>WC053 -  Beaufort West</v>
      </c>
      <c r="AF255">
        <v>1659</v>
      </c>
    </row>
    <row r="256" spans="29:32" x14ac:dyDescent="0.25">
      <c r="AC256" t="s">
        <v>544</v>
      </c>
      <c r="AD256" t="s">
        <v>545</v>
      </c>
      <c r="AE256" t="str">
        <f t="shared" si="11"/>
        <v>DC5 -  Central Karoo District Municipality</v>
      </c>
      <c r="AF256">
        <v>1095</v>
      </c>
    </row>
  </sheetData>
  <sheetProtection password="F376" sheet="1" objects="1" scenarios="1"/>
  <mergeCells count="9">
    <mergeCell ref="A10:N10"/>
    <mergeCell ref="D26:E26"/>
    <mergeCell ref="A23:N23"/>
    <mergeCell ref="A28:N32"/>
    <mergeCell ref="A1:O1"/>
    <mergeCell ref="D3:H3"/>
    <mergeCell ref="B5:C5"/>
    <mergeCell ref="B6:C6"/>
    <mergeCell ref="B7:C7"/>
  </mergeCells>
  <dataValidations count="6">
    <dataValidation type="whole" operator="lessThanOrEqual" showInputMessage="1" showErrorMessage="1" sqref="B7:C7">
      <formula1>B5</formula1>
    </dataValidation>
    <dataValidation type="list" showInputMessage="1" showErrorMessage="1" sqref="A8:H9">
      <formula1>$I$71:$I$354</formula1>
    </dataValidation>
    <dataValidation type="whole" allowBlank="1" showInputMessage="1" showErrorMessage="1" sqref="B14:M14 I13:M13 E18:N18 B18">
      <formula1>-99999999999</formula1>
      <formula2>999999999999</formula2>
    </dataValidation>
    <dataValidation type="list" allowBlank="1" showInputMessage="1" showErrorMessage="1" sqref="D3:H3">
      <formula1>$AE$2:$AE$256</formula1>
    </dataValidation>
    <dataValidation type="list" allowBlank="1" showInputMessage="1" showErrorMessage="1" sqref="N8">
      <formula1>$AB$4:$AB$15</formula1>
    </dataValidation>
    <dataValidation type="whole" showInputMessage="1" showErrorMessage="1" sqref="C18:D18 E17:M17">
      <formula1>-99999999999</formula1>
      <formula2>999999999999</formula2>
    </dataValidation>
  </dataValidations>
  <pageMargins left="0.7" right="0.7" top="0.75" bottom="0.75" header="0.3" footer="0.3"/>
  <pageSetup paperSize="9" scale="1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26"/>
  <sheetViews>
    <sheetView topLeftCell="A3" workbookViewId="0">
      <selection sqref="A1:B26"/>
    </sheetView>
  </sheetViews>
  <sheetFormatPr defaultColWidth="57" defaultRowHeight="15" x14ac:dyDescent="0.25"/>
  <cols>
    <col min="2" max="2" width="103.7109375" customWidth="1"/>
    <col min="258" max="258" width="103.7109375" customWidth="1"/>
    <col min="514" max="514" width="103.7109375" customWidth="1"/>
    <col min="770" max="770" width="103.7109375" customWidth="1"/>
    <col min="1026" max="1026" width="103.7109375" customWidth="1"/>
    <col min="1282" max="1282" width="103.7109375" customWidth="1"/>
    <col min="1538" max="1538" width="103.7109375" customWidth="1"/>
    <col min="1794" max="1794" width="103.7109375" customWidth="1"/>
    <col min="2050" max="2050" width="103.7109375" customWidth="1"/>
    <col min="2306" max="2306" width="103.7109375" customWidth="1"/>
    <col min="2562" max="2562" width="103.7109375" customWidth="1"/>
    <col min="2818" max="2818" width="103.7109375" customWidth="1"/>
    <col min="3074" max="3074" width="103.7109375" customWidth="1"/>
    <col min="3330" max="3330" width="103.7109375" customWidth="1"/>
    <col min="3586" max="3586" width="103.7109375" customWidth="1"/>
    <col min="3842" max="3842" width="103.7109375" customWidth="1"/>
    <col min="4098" max="4098" width="103.7109375" customWidth="1"/>
    <col min="4354" max="4354" width="103.7109375" customWidth="1"/>
    <col min="4610" max="4610" width="103.7109375" customWidth="1"/>
    <col min="4866" max="4866" width="103.7109375" customWidth="1"/>
    <col min="5122" max="5122" width="103.7109375" customWidth="1"/>
    <col min="5378" max="5378" width="103.7109375" customWidth="1"/>
    <col min="5634" max="5634" width="103.7109375" customWidth="1"/>
    <col min="5890" max="5890" width="103.7109375" customWidth="1"/>
    <col min="6146" max="6146" width="103.7109375" customWidth="1"/>
    <col min="6402" max="6402" width="103.7109375" customWidth="1"/>
    <col min="6658" max="6658" width="103.7109375" customWidth="1"/>
    <col min="6914" max="6914" width="103.7109375" customWidth="1"/>
    <col min="7170" max="7170" width="103.7109375" customWidth="1"/>
    <col min="7426" max="7426" width="103.7109375" customWidth="1"/>
    <col min="7682" max="7682" width="103.7109375" customWidth="1"/>
    <col min="7938" max="7938" width="103.7109375" customWidth="1"/>
    <col min="8194" max="8194" width="103.7109375" customWidth="1"/>
    <col min="8450" max="8450" width="103.7109375" customWidth="1"/>
    <col min="8706" max="8706" width="103.7109375" customWidth="1"/>
    <col min="8962" max="8962" width="103.7109375" customWidth="1"/>
    <col min="9218" max="9218" width="103.7109375" customWidth="1"/>
    <col min="9474" max="9474" width="103.7109375" customWidth="1"/>
    <col min="9730" max="9730" width="103.7109375" customWidth="1"/>
    <col min="9986" max="9986" width="103.7109375" customWidth="1"/>
    <col min="10242" max="10242" width="103.7109375" customWidth="1"/>
    <col min="10498" max="10498" width="103.7109375" customWidth="1"/>
    <col min="10754" max="10754" width="103.7109375" customWidth="1"/>
    <col min="11010" max="11010" width="103.7109375" customWidth="1"/>
    <col min="11266" max="11266" width="103.7109375" customWidth="1"/>
    <col min="11522" max="11522" width="103.7109375" customWidth="1"/>
    <col min="11778" max="11778" width="103.7109375" customWidth="1"/>
    <col min="12034" max="12034" width="103.7109375" customWidth="1"/>
    <col min="12290" max="12290" width="103.7109375" customWidth="1"/>
    <col min="12546" max="12546" width="103.7109375" customWidth="1"/>
    <col min="12802" max="12802" width="103.7109375" customWidth="1"/>
    <col min="13058" max="13058" width="103.7109375" customWidth="1"/>
    <col min="13314" max="13314" width="103.7109375" customWidth="1"/>
    <col min="13570" max="13570" width="103.7109375" customWidth="1"/>
    <col min="13826" max="13826" width="103.7109375" customWidth="1"/>
    <col min="14082" max="14082" width="103.7109375" customWidth="1"/>
    <col min="14338" max="14338" width="103.7109375" customWidth="1"/>
    <col min="14594" max="14594" width="103.7109375" customWidth="1"/>
    <col min="14850" max="14850" width="103.7109375" customWidth="1"/>
    <col min="15106" max="15106" width="103.7109375" customWidth="1"/>
    <col min="15362" max="15362" width="103.7109375" customWidth="1"/>
    <col min="15618" max="15618" width="103.7109375" customWidth="1"/>
    <col min="15874" max="15874" width="103.7109375" customWidth="1"/>
    <col min="16130" max="16130" width="103.7109375" customWidth="1"/>
  </cols>
  <sheetData>
    <row r="1" spans="1:2" x14ac:dyDescent="0.25">
      <c r="A1" s="88" t="s">
        <v>547</v>
      </c>
      <c r="B1" s="88"/>
    </row>
    <row r="2" spans="1:2" x14ac:dyDescent="0.25">
      <c r="A2" s="1" t="s">
        <v>553</v>
      </c>
      <c r="B2" s="1" t="s">
        <v>552</v>
      </c>
    </row>
    <row r="3" spans="1:2" x14ac:dyDescent="0.25">
      <c r="A3" s="86" t="s">
        <v>548</v>
      </c>
      <c r="B3" s="89" t="s">
        <v>554</v>
      </c>
    </row>
    <row r="4" spans="1:2" x14ac:dyDescent="0.25">
      <c r="A4" s="86"/>
      <c r="B4" s="89"/>
    </row>
    <row r="5" spans="1:2" x14ac:dyDescent="0.25">
      <c r="A5" s="86"/>
      <c r="B5" s="89"/>
    </row>
    <row r="6" spans="1:2" x14ac:dyDescent="0.25">
      <c r="A6" s="86"/>
      <c r="B6" s="89"/>
    </row>
    <row r="7" spans="1:2" x14ac:dyDescent="0.25">
      <c r="A7" s="86" t="s">
        <v>549</v>
      </c>
      <c r="B7" s="87" t="s">
        <v>555</v>
      </c>
    </row>
    <row r="8" spans="1:2" x14ac:dyDescent="0.25">
      <c r="A8" s="86"/>
      <c r="B8" s="87"/>
    </row>
    <row r="9" spans="1:2" x14ac:dyDescent="0.25">
      <c r="A9" s="86"/>
      <c r="B9" s="87"/>
    </row>
    <row r="10" spans="1:2" x14ac:dyDescent="0.25">
      <c r="A10" s="86"/>
      <c r="B10" s="87"/>
    </row>
    <row r="11" spans="1:2" x14ac:dyDescent="0.25">
      <c r="A11" s="86" t="s">
        <v>548</v>
      </c>
      <c r="B11" s="87"/>
    </row>
    <row r="12" spans="1:2" x14ac:dyDescent="0.25">
      <c r="A12" s="86"/>
      <c r="B12" s="87"/>
    </row>
    <row r="13" spans="1:2" x14ac:dyDescent="0.25">
      <c r="A13" s="86"/>
      <c r="B13" s="87"/>
    </row>
    <row r="14" spans="1:2" x14ac:dyDescent="0.25">
      <c r="A14" s="86"/>
      <c r="B14" s="87"/>
    </row>
    <row r="15" spans="1:2" x14ac:dyDescent="0.25">
      <c r="A15" s="86" t="s">
        <v>549</v>
      </c>
      <c r="B15" s="87"/>
    </row>
    <row r="16" spans="1:2" x14ac:dyDescent="0.25">
      <c r="A16" s="86"/>
      <c r="B16" s="87"/>
    </row>
    <row r="17" spans="1:2" x14ac:dyDescent="0.25">
      <c r="A17" s="86"/>
      <c r="B17" s="87"/>
    </row>
    <row r="18" spans="1:2" x14ac:dyDescent="0.25">
      <c r="A18" s="86"/>
      <c r="B18" s="87"/>
    </row>
    <row r="19" spans="1:2" x14ac:dyDescent="0.25">
      <c r="A19" s="86" t="s">
        <v>548</v>
      </c>
      <c r="B19" s="87"/>
    </row>
    <row r="20" spans="1:2" x14ac:dyDescent="0.25">
      <c r="A20" s="86"/>
      <c r="B20" s="87"/>
    </row>
    <row r="21" spans="1:2" x14ac:dyDescent="0.25">
      <c r="A21" s="86"/>
      <c r="B21" s="87"/>
    </row>
    <row r="22" spans="1:2" x14ac:dyDescent="0.25">
      <c r="A22" s="86"/>
      <c r="B22" s="87"/>
    </row>
    <row r="23" spans="1:2" x14ac:dyDescent="0.25">
      <c r="A23" s="86" t="s">
        <v>549</v>
      </c>
      <c r="B23" s="87"/>
    </row>
    <row r="24" spans="1:2" x14ac:dyDescent="0.25">
      <c r="A24" s="86"/>
      <c r="B24" s="87"/>
    </row>
    <row r="25" spans="1:2" x14ac:dyDescent="0.25">
      <c r="A25" s="86"/>
      <c r="B25" s="87"/>
    </row>
    <row r="26" spans="1:2" x14ac:dyDescent="0.25">
      <c r="A26" s="86"/>
      <c r="B26" s="87"/>
    </row>
  </sheetData>
  <mergeCells count="13">
    <mergeCell ref="A15:A18"/>
    <mergeCell ref="B15:B18"/>
    <mergeCell ref="A19:A22"/>
    <mergeCell ref="B19:B22"/>
    <mergeCell ref="A23:A26"/>
    <mergeCell ref="B23:B26"/>
    <mergeCell ref="A11:A14"/>
    <mergeCell ref="B11:B14"/>
    <mergeCell ref="A1:B1"/>
    <mergeCell ref="A3:A6"/>
    <mergeCell ref="B3:B6"/>
    <mergeCell ref="A7:A10"/>
    <mergeCell ref="B7:B10"/>
  </mergeCells>
  <pageMargins left="0.7" right="0.7" top="0.75" bottom="0.75" header="0.3" footer="0.3"/>
  <pageSetup paperSize="9" scale="8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2017-18 FY</vt:lpstr>
      <vt:lpstr>Material Problems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Mandla Gumede</dc:creator>
  <cp:lastModifiedBy>Gaynor</cp:lastModifiedBy>
  <cp:lastPrinted>2018-04-04T10:33:32Z</cp:lastPrinted>
  <dcterms:created xsi:type="dcterms:W3CDTF">2016-02-11T14:54:33Z</dcterms:created>
  <dcterms:modified xsi:type="dcterms:W3CDTF">2018-05-03T09:27:52Z</dcterms:modified>
</cp:coreProperties>
</file>